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7755" activeTab="1"/>
  </bookViews>
  <sheets>
    <sheet name="INDEX OF DOCUMENTS" sheetId="1" r:id="rId1"/>
    <sheet name="DATA MASTER" sheetId="2" r:id="rId2"/>
    <sheet name="CST-APPEAL" sheetId="3" state="veryHidden" r:id="rId3"/>
    <sheet name="STAY APPLICATION" sheetId="4" state="veryHidden" r:id="rId4"/>
  </sheets>
  <definedNames>
    <definedName name="_xlnm.Print_Area" localSheetId="0">'INDEX OF DOCUMENTS'!$B$1:$F$32</definedName>
    <definedName name="_xlnm.Print_Area" localSheetId="3">'STAY APPLICATION'!$B$1:$J$45</definedName>
  </definedNames>
  <calcPr fullCalcOnLoad="1"/>
</workbook>
</file>

<file path=xl/comments2.xml><?xml version="1.0" encoding="utf-8"?>
<comments xmlns="http://schemas.openxmlformats.org/spreadsheetml/2006/main">
  <authors>
    <author>ankit</author>
  </authors>
  <commentList>
    <comment ref="D25" authorId="0">
      <text>
        <r>
          <rPr>
            <b/>
            <sz val="10"/>
            <rFont val="Tahoma"/>
            <family val="0"/>
          </rPr>
          <t>Date will not be automatic, Please enter DD/MM/YY only in this Box.</t>
        </r>
      </text>
    </comment>
    <comment ref="C34" authorId="0">
      <text>
        <r>
          <rPr>
            <b/>
            <sz val="10"/>
            <rFont val="Tahoma"/>
            <family val="0"/>
          </rPr>
          <t>This field is changeable, one can change the same</t>
        </r>
      </text>
    </comment>
    <comment ref="C35" authorId="0">
      <text>
        <r>
          <rPr>
            <b/>
            <sz val="10"/>
            <rFont val="Tahoma"/>
            <family val="0"/>
          </rPr>
          <t>This Field is also Changeable, one can change the same</t>
        </r>
      </text>
    </comment>
    <comment ref="D10" authorId="0">
      <text>
        <r>
          <rPr>
            <b/>
            <sz val="10"/>
            <color indexed="10"/>
            <rFont val="Tahoma"/>
            <family val="2"/>
          </rPr>
          <t>Please enter exect date on which the appeal will be filed, else the result will be unexpected.</t>
        </r>
      </text>
    </comment>
  </commentList>
</comments>
</file>

<file path=xl/sharedStrings.xml><?xml version="1.0" encoding="utf-8"?>
<sst xmlns="http://schemas.openxmlformats.org/spreadsheetml/2006/main" count="162" uniqueCount="135">
  <si>
    <t>FORM IX (B)</t>
  </si>
  <si>
    <t>[See rule 9A of the Central Sales Tax (Bombay) Rules, 1957]</t>
  </si>
  <si>
    <t>Appeal against and order of assessment or penalty under the Central Sales Tax Act, 1956</t>
  </si>
  <si>
    <t>To,</t>
  </si>
  <si>
    <t>Date of order against which the appeal is preferred</t>
  </si>
  <si>
    <t>Name &amp; designation of the officer who passed the order</t>
  </si>
  <si>
    <t>Period of assessment</t>
  </si>
  <si>
    <t>From</t>
  </si>
  <si>
    <t>To</t>
  </si>
  <si>
    <t>Amount of Central Sales Tax Assessed</t>
  </si>
  <si>
    <t>Amount of penalty imposed under section ______ of the MVAT Act, 2002 read with section 9(2) of the Central Sales Tax Act, 1956</t>
  </si>
  <si>
    <t xml:space="preserve">Total  </t>
  </si>
  <si>
    <t>Under the Central Sales Tax Act, 1956, the appellant has been assessed to tax and penalty as shown above.</t>
  </si>
  <si>
    <t>The notice of demand is attached hereto.</t>
  </si>
  <si>
    <t>A certified copy of the order appealed against is attached.</t>
  </si>
  <si>
    <t>The appellant has paid all tax &amp; penalty assessed and imposed under tha order appealed against in the _________________ treasury / sub-treasury by challan No. ______________ dated  _________.</t>
  </si>
  <si>
    <t>Rupees</t>
  </si>
  <si>
    <t>Tax Payable</t>
  </si>
  <si>
    <t>Interest Payable</t>
  </si>
  <si>
    <t>Penalty Payable</t>
  </si>
  <si>
    <t>The appellant has made returns of tax payable by him to the office of ______ under the said Act, and has complied with all the terms of the notices served on him by the said officer.</t>
  </si>
  <si>
    <t>Statement of Facts and Ground of Appeal</t>
  </si>
  <si>
    <t>As attached herewith</t>
  </si>
  <si>
    <t>The appellant therefor prey:-</t>
  </si>
  <si>
    <t>As per relief claimed in the attached statement of facts and ground of appeal</t>
  </si>
  <si>
    <t>Place</t>
  </si>
  <si>
    <t>Date</t>
  </si>
  <si>
    <t xml:space="preserve">For  </t>
  </si>
  <si>
    <t xml:space="preserve">Signature  </t>
  </si>
  <si>
    <t xml:space="preserve">Name of Signatory  </t>
  </si>
  <si>
    <t xml:space="preserve">Designation  </t>
  </si>
  <si>
    <t>Court Fee Stamp Paid</t>
  </si>
  <si>
    <t>Enclosed :-</t>
  </si>
  <si>
    <t>Statement of Facts and Grounds of Appeal with relief claimed</t>
  </si>
  <si>
    <t>Mumbai</t>
  </si>
  <si>
    <t>Data Sheet for preparing CST Appeal</t>
  </si>
  <si>
    <t>Designation of the appellate authority</t>
  </si>
  <si>
    <t>Address of the Appellate Authority</t>
  </si>
  <si>
    <t>Amount of Court Fee Stamp Paid</t>
  </si>
  <si>
    <t>Name of the Appellant Dealer</t>
  </si>
  <si>
    <t>Name of the signatory of the appeal memorandum</t>
  </si>
  <si>
    <t>TIN No. of the dealer under Central Sales Tax act</t>
  </si>
  <si>
    <t>Address of the appellant dealer</t>
  </si>
  <si>
    <t>Total amount of Turnover assessed</t>
  </si>
  <si>
    <t>Date of Which the appeal is signed.</t>
  </si>
  <si>
    <t>Place where the appeal is signed.</t>
  </si>
  <si>
    <t>Designation of the Signatory to the Appeal</t>
  </si>
  <si>
    <t>APPLICATION FOR GRANT OF STAY AGAINST ASSESSED DUES UNDER CENTRAL SALES TAX ACT, 1956</t>
  </si>
  <si>
    <t xml:space="preserve">Date  </t>
  </si>
  <si>
    <t>Respected Sir,</t>
  </si>
  <si>
    <t xml:space="preserve">Subject  </t>
  </si>
  <si>
    <t>Central Sales Tax Assessed</t>
  </si>
  <si>
    <t>Turnover of Sales determined under CST Act</t>
  </si>
  <si>
    <t>Interest u/s 9(2) read with section 30(3)</t>
  </si>
  <si>
    <t>Interest u/s 9(2) read with section 30(1)</t>
  </si>
  <si>
    <t>Interest u/s 9(2) read with section 30(2)</t>
  </si>
  <si>
    <t>Penalty u/s 9(2) read with section 29(3)</t>
  </si>
  <si>
    <t>Penalty u/s 9(2) read with section 29(7)</t>
  </si>
  <si>
    <t>Assessed</t>
  </si>
  <si>
    <t>Admitted</t>
  </si>
  <si>
    <t>Disputed</t>
  </si>
  <si>
    <t>Thanking you,</t>
  </si>
  <si>
    <t>Yours truly,</t>
  </si>
  <si>
    <t xml:space="preserve">The appellant M/S </t>
  </si>
  <si>
    <t xml:space="preserve"> submits that the appeal petition under Central Sales Tax Act, 1956 for the period referred herein has been filed and your honour is requested for grant of Inerim / ad-interim / Final Stay against Coercieve recovery of dues assessed including Interest and penalties levied and the assessment order / as per 1st Appeal Order.</t>
  </si>
  <si>
    <t>2a</t>
  </si>
  <si>
    <t>Select</t>
  </si>
  <si>
    <t>Appeals - 1</t>
  </si>
  <si>
    <t>Deputy Commissioner of Sales Tax</t>
  </si>
  <si>
    <t>Pune</t>
  </si>
  <si>
    <t>Appeals - 2</t>
  </si>
  <si>
    <t>Joint Commissioner of Sales Tax</t>
  </si>
  <si>
    <t>Nasik</t>
  </si>
  <si>
    <t>Appeals - 3</t>
  </si>
  <si>
    <t>Maharashtra Sales Tax Tribunal</t>
  </si>
  <si>
    <t>Nagpur</t>
  </si>
  <si>
    <t>Appeals - 4</t>
  </si>
  <si>
    <t>Kolhapur</t>
  </si>
  <si>
    <t>Appeals - 5</t>
  </si>
  <si>
    <t>Appeals - 6</t>
  </si>
  <si>
    <t>Bench at Mumbai</t>
  </si>
  <si>
    <t>Bench at Aurangabad</t>
  </si>
  <si>
    <t>Bench at Pune</t>
  </si>
  <si>
    <t>Bench at Kolhapur</t>
  </si>
  <si>
    <t>Place of Appellate authority</t>
  </si>
  <si>
    <t>Also provide Button for Print Stay Application and Hide Both</t>
  </si>
  <si>
    <t>4A</t>
  </si>
  <si>
    <t>Date of service of Order</t>
  </si>
  <si>
    <t>Palghar</t>
  </si>
  <si>
    <t>Details already provided in just Sample details.</t>
  </si>
  <si>
    <t>A.C. OF S.T. I-18 (Inv.)</t>
  </si>
  <si>
    <t>01/04/06</t>
  </si>
  <si>
    <t>31/03/07</t>
  </si>
  <si>
    <t>Malik Tyres Pvt. Ltd.</t>
  </si>
  <si>
    <t>Nizar Rangara</t>
  </si>
  <si>
    <t>Director</t>
  </si>
  <si>
    <t>27540031952C</t>
  </si>
  <si>
    <t>10, Marine House, Dongri, Mumbai - 400009</t>
  </si>
  <si>
    <t>Required Court Fee Stamp stay aplication &amp; Authority Letter is also paid</t>
  </si>
  <si>
    <t>Name of Tax Professional</t>
  </si>
  <si>
    <t>Mobile No. of Tax Professional</t>
  </si>
  <si>
    <t>e-mail ID of Tax Professional</t>
  </si>
  <si>
    <t>Bharat M. Shah</t>
  </si>
  <si>
    <t>9769113358</t>
  </si>
  <si>
    <t>bmshah5@gmail.com</t>
  </si>
  <si>
    <t>Court Fees are calculated including fees for Stay and Authority Letter</t>
  </si>
  <si>
    <t>Appeals</t>
  </si>
  <si>
    <t>Thane</t>
  </si>
  <si>
    <t>CBD</t>
  </si>
  <si>
    <t>25/05/15</t>
  </si>
  <si>
    <t>In the matter of Appeal in case of</t>
  </si>
  <si>
    <t>TIN</t>
  </si>
  <si>
    <t>Index of Documents</t>
  </si>
  <si>
    <t>No.</t>
  </si>
  <si>
    <t>Description</t>
  </si>
  <si>
    <t>Page No.</t>
  </si>
  <si>
    <t>Challan for payment of C.F. Stamps including Fees for appeal, Fees for Stay against Coercive Recovery and Fees on Authority letter</t>
  </si>
  <si>
    <t>Certified True copy of Assessment Order and Demand Notice</t>
  </si>
  <si>
    <t>Statement of Facts &amp; Grounds of Appeal</t>
  </si>
  <si>
    <t>Letter of Authority</t>
  </si>
  <si>
    <t>Application Stay against Coercive Recovery of Tax</t>
  </si>
  <si>
    <t>Period From</t>
  </si>
  <si>
    <t>Sales Tax Practitioner</t>
  </si>
  <si>
    <t>Appeal Memorandum in Form IX (B)</t>
  </si>
  <si>
    <t>Status of the Authorised person</t>
  </si>
  <si>
    <t>Chartered Accountant</t>
  </si>
  <si>
    <t>Advocate</t>
  </si>
  <si>
    <t>Authorised Person</t>
  </si>
  <si>
    <t>Date of filing of Appeal</t>
  </si>
  <si>
    <t>4C</t>
  </si>
  <si>
    <t>4D</t>
  </si>
  <si>
    <t>The appeal petition is filed within prescribed time limit.</t>
  </si>
  <si>
    <t>Due Date for filing of appeal petition</t>
  </si>
  <si>
    <t>Due Date for filing of the appeal petition</t>
  </si>
  <si>
    <t>Appeal is filed late by</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</si>
</sst>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0_);\(&quot;Rs.&quot;#,##0\)"/>
    <numFmt numFmtId="173" formatCode="&quot;Rs.&quot;#,##0_);[Red]\(&quot;Rs.&quot;#,##0\)"/>
    <numFmt numFmtId="174" formatCode="&quot;Rs.&quot;#,##0.00_);\(&quot;Rs.&quot;#,##0.00\)"/>
    <numFmt numFmtId="175" formatCode="&quot;Rs.&quot;#,##0.00_);[Red]\(&quot;Rs.&quot;#,##0.00\)"/>
    <numFmt numFmtId="176" formatCode="_(&quot;Rs.&quot;* #,##0_);_(&quot;Rs.&quot;* \(#,##0\);_(&quot;Rs.&quot;* &quot;-&quot;_);_(@_)"/>
    <numFmt numFmtId="177" formatCode="_(&quot;Rs.&quot;* #,##0.00_);_(&quot;Rs.&quot;* \(#,##0.00\);_(&quot;Rs.&quot;* &quot;-&quot;??_);_(@_)"/>
  </numFmts>
  <fonts count="44">
    <font>
      <sz val="10"/>
      <name val="Arial"/>
      <family val="0"/>
    </font>
    <font>
      <b/>
      <sz val="10"/>
      <name val="Arial"/>
      <family val="2"/>
    </font>
    <font>
      <b/>
      <sz val="12"/>
      <name val="Arial"/>
      <family val="2"/>
    </font>
    <font>
      <sz val="8"/>
      <name val="Arial"/>
      <family val="0"/>
    </font>
    <font>
      <b/>
      <sz val="11"/>
      <color indexed="10"/>
      <name val="Arial"/>
      <family val="2"/>
    </font>
    <font>
      <b/>
      <sz val="11"/>
      <color indexed="12"/>
      <name val="Arial"/>
      <family val="2"/>
    </font>
    <font>
      <b/>
      <sz val="10"/>
      <color indexed="10"/>
      <name val="Verdana"/>
      <family val="2"/>
    </font>
    <font>
      <sz val="16"/>
      <name val="Arial"/>
      <family val="0"/>
    </font>
    <font>
      <sz val="11"/>
      <name val="Arial"/>
      <family val="0"/>
    </font>
    <font>
      <sz val="14"/>
      <name val="Verdana"/>
      <family val="2"/>
    </font>
    <font>
      <sz val="10"/>
      <name val="Bookman Old Style"/>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b/>
      <u val="single"/>
      <sz val="10"/>
      <color indexed="12"/>
      <name val="Arial"/>
      <family val="2"/>
    </font>
    <font>
      <b/>
      <sz val="12"/>
      <color indexed="10"/>
      <name val="Arial"/>
      <family val="2"/>
    </font>
    <font>
      <b/>
      <sz val="10"/>
      <name val="Tahoma"/>
      <family val="0"/>
    </font>
    <font>
      <sz val="14"/>
      <name val="Arial"/>
      <family val="0"/>
    </font>
    <font>
      <sz val="18"/>
      <name val="Arial"/>
      <family val="0"/>
    </font>
    <font>
      <sz val="20"/>
      <name val="Arial"/>
      <family val="0"/>
    </font>
    <font>
      <b/>
      <sz val="11"/>
      <name val="Arial"/>
      <family val="2"/>
    </font>
    <font>
      <b/>
      <sz val="12"/>
      <name val="Bookman Old Style"/>
      <family val="1"/>
    </font>
    <font>
      <sz val="10"/>
      <color indexed="9"/>
      <name val="Arial"/>
      <family val="0"/>
    </font>
    <font>
      <b/>
      <u val="single"/>
      <sz val="11"/>
      <color indexed="12"/>
      <name val="Arial"/>
      <family val="2"/>
    </font>
    <font>
      <b/>
      <sz val="9"/>
      <name val="Arial"/>
      <family val="2"/>
    </font>
    <font>
      <b/>
      <sz val="10"/>
      <color indexed="10"/>
      <name val="Arial"/>
      <family val="2"/>
    </font>
    <font>
      <sz val="12"/>
      <color indexed="10"/>
      <name val="Arial"/>
      <family val="0"/>
    </font>
    <font>
      <b/>
      <sz val="10"/>
      <color indexed="10"/>
      <name val="Tahoma"/>
      <family val="2"/>
    </font>
    <font>
      <b/>
      <sz val="8"/>
      <name val="Arial"/>
      <family val="2"/>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41"/>
        <bgColor indexed="64"/>
      </patternFill>
    </fill>
    <fill>
      <patternFill patternType="solid">
        <fgColor indexed="5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10" borderId="0" applyNumberFormat="0" applyBorder="0" applyAlignment="0" applyProtection="0"/>
    <xf numFmtId="0" fontId="26" fillId="8"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1"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2" borderId="0" applyNumberFormat="0" applyBorder="0" applyAlignment="0" applyProtection="0"/>
    <xf numFmtId="0" fontId="16" fillId="17" borderId="0" applyNumberFormat="0" applyBorder="0" applyAlignment="0" applyProtection="0"/>
    <xf numFmtId="0" fontId="20" fillId="9" borderId="1" applyNumberFormat="0" applyAlignment="0" applyProtection="0"/>
    <xf numFmtId="0" fontId="22"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5" fillId="7"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8" fillId="0" borderId="0" applyNumberFormat="0" applyFill="0" applyBorder="0" applyAlignment="0" applyProtection="0"/>
    <xf numFmtId="0" fontId="18" fillId="3" borderId="1" applyNumberFormat="0" applyAlignment="0" applyProtection="0"/>
    <xf numFmtId="0" fontId="21" fillId="0" borderId="6" applyNumberFormat="0" applyFill="0" applyAlignment="0" applyProtection="0"/>
    <xf numFmtId="0" fontId="17" fillId="10" borderId="0" applyNumberFormat="0" applyBorder="0" applyAlignment="0" applyProtection="0"/>
    <xf numFmtId="0" fontId="0" fillId="5" borderId="7" applyNumberFormat="0" applyFont="0" applyAlignment="0" applyProtection="0"/>
    <xf numFmtId="0" fontId="19" fillId="9"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135">
    <xf numFmtId="0" fontId="0" fillId="0" borderId="0" xfId="0" applyAlignment="1">
      <alignment/>
    </xf>
    <xf numFmtId="0" fontId="0" fillId="0" borderId="0" xfId="0" applyAlignment="1">
      <alignment horizontal="center"/>
    </xf>
    <xf numFmtId="0" fontId="1" fillId="0" borderId="0" xfId="0" applyFont="1" applyAlignment="1">
      <alignment horizontal="right"/>
    </xf>
    <xf numFmtId="0" fontId="0" fillId="0" borderId="0" xfId="0" applyAlignment="1">
      <alignment horizontal="center" vertical="top"/>
    </xf>
    <xf numFmtId="0" fontId="0" fillId="0" borderId="0" xfId="0" applyFont="1" applyAlignment="1">
      <alignment vertical="top"/>
    </xf>
    <xf numFmtId="0" fontId="1" fillId="0" borderId="0" xfId="0" applyFont="1" applyAlignment="1">
      <alignment vertical="top"/>
    </xf>
    <xf numFmtId="0" fontId="0" fillId="0" borderId="0" xfId="0" applyAlignment="1">
      <alignment horizontal="right"/>
    </xf>
    <xf numFmtId="0" fontId="0" fillId="0" borderId="0" xfId="0" applyAlignment="1">
      <alignment horizontal="left" vertical="top"/>
    </xf>
    <xf numFmtId="0" fontId="0" fillId="0" borderId="0" xfId="0" applyAlignment="1">
      <alignment horizontal="right" vertical="top"/>
    </xf>
    <xf numFmtId="0" fontId="0" fillId="0" borderId="10" xfId="0" applyBorder="1" applyAlignment="1">
      <alignment/>
    </xf>
    <xf numFmtId="0" fontId="0" fillId="0" borderId="0" xfId="0" applyAlignment="1">
      <alignment horizontal="left" vertical="center"/>
    </xf>
    <xf numFmtId="0" fontId="0" fillId="0" borderId="0" xfId="0" applyAlignment="1">
      <alignment vertical="center"/>
    </xf>
    <xf numFmtId="0" fontId="0" fillId="0" borderId="0" xfId="0" applyAlignment="1">
      <alignment/>
    </xf>
    <xf numFmtId="0" fontId="2" fillId="3" borderId="0" xfId="0" applyFont="1" applyFill="1" applyAlignment="1">
      <alignment vertical="center"/>
    </xf>
    <xf numFmtId="0" fontId="0" fillId="0" borderId="0" xfId="0" applyAlignment="1">
      <alignment horizontal="center" vertical="center"/>
    </xf>
    <xf numFmtId="0" fontId="1" fillId="0" borderId="0" xfId="0" applyFont="1" applyAlignment="1">
      <alignment vertical="center"/>
    </xf>
    <xf numFmtId="14" fontId="4" fillId="0" borderId="0" xfId="0" applyNumberFormat="1"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 fillId="0" borderId="0" xfId="0" applyFont="1" applyAlignment="1">
      <alignment horizontal="left" vertical="center"/>
    </xf>
    <xf numFmtId="49" fontId="4" fillId="0" borderId="0" xfId="0" applyNumberFormat="1" applyFont="1" applyAlignment="1">
      <alignment/>
    </xf>
    <xf numFmtId="14" fontId="0" fillId="10" borderId="0" xfId="0" applyNumberFormat="1" applyFill="1" applyAlignment="1" applyProtection="1">
      <alignment vertical="center" wrapText="1"/>
      <protection locked="0"/>
    </xf>
    <xf numFmtId="49" fontId="8" fillId="10" borderId="0" xfId="0" applyNumberFormat="1" applyFont="1" applyFill="1" applyAlignment="1" applyProtection="1">
      <alignment horizontal="center" vertical="center" wrapText="1"/>
      <protection locked="0"/>
    </xf>
    <xf numFmtId="0" fontId="0" fillId="0" borderId="0" xfId="0" applyBorder="1" applyAlignment="1">
      <alignment/>
    </xf>
    <xf numFmtId="0" fontId="0" fillId="0" borderId="0" xfId="0" applyBorder="1" applyAlignment="1">
      <alignment horizontal="right"/>
    </xf>
    <xf numFmtId="14" fontId="1" fillId="0" borderId="0" xfId="0" applyNumberFormat="1" applyFont="1" applyBorder="1" applyAlignment="1">
      <alignment vertical="center"/>
    </xf>
    <xf numFmtId="0" fontId="0" fillId="0" borderId="0" xfId="0" applyBorder="1" applyAlignment="1">
      <alignment horizontal="right" vertical="top"/>
    </xf>
    <xf numFmtId="0" fontId="0" fillId="0" borderId="0" xfId="0" applyBorder="1" applyAlignment="1">
      <alignment vertical="center"/>
    </xf>
    <xf numFmtId="0" fontId="0" fillId="0" borderId="0" xfId="0" applyBorder="1" applyAlignment="1">
      <alignment horizontal="right" vertical="center"/>
    </xf>
    <xf numFmtId="0" fontId="0" fillId="0" borderId="0" xfId="0" applyNumberFormat="1" applyAlignment="1">
      <alignment/>
    </xf>
    <xf numFmtId="0" fontId="0" fillId="0" borderId="0" xfId="0" applyBorder="1" applyAlignment="1">
      <alignment horizontal="center"/>
    </xf>
    <xf numFmtId="0" fontId="0" fillId="0" borderId="0" xfId="0" applyAlignment="1">
      <alignment horizontal="right" vertical="center"/>
    </xf>
    <xf numFmtId="0" fontId="0" fillId="0" borderId="0" xfId="0" applyAlignment="1">
      <alignment horizontal="left" vertical="center" wrapText="1"/>
    </xf>
    <xf numFmtId="0" fontId="0" fillId="0" borderId="11" xfId="0" applyBorder="1" applyAlignment="1">
      <alignment/>
    </xf>
    <xf numFmtId="0" fontId="0" fillId="0" borderId="12" xfId="0" applyBorder="1" applyAlignment="1">
      <alignment/>
    </xf>
    <xf numFmtId="0" fontId="0" fillId="0" borderId="11" xfId="0" applyBorder="1" applyAlignment="1">
      <alignment horizontal="left"/>
    </xf>
    <xf numFmtId="0" fontId="0" fillId="0" borderId="12" xfId="0" applyBorder="1" applyAlignment="1">
      <alignment horizont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1" fillId="18" borderId="0" xfId="0" applyFont="1" applyFill="1" applyAlignment="1">
      <alignment/>
    </xf>
    <xf numFmtId="14" fontId="0" fillId="0" borderId="0" xfId="0" applyNumberFormat="1" applyFill="1" applyAlignment="1">
      <alignment/>
    </xf>
    <xf numFmtId="0" fontId="1" fillId="0" borderId="0" xfId="0" applyFont="1" applyAlignment="1">
      <alignment/>
    </xf>
    <xf numFmtId="0" fontId="29" fillId="0" borderId="0" xfId="0" applyFont="1" applyAlignment="1">
      <alignment/>
    </xf>
    <xf numFmtId="0" fontId="0" fillId="0" borderId="0" xfId="0" applyAlignment="1" applyProtection="1">
      <alignment vertical="center"/>
      <protection locked="0"/>
    </xf>
    <xf numFmtId="49" fontId="0" fillId="0" borderId="0" xfId="0" applyNumberFormat="1" applyAlignment="1" applyProtection="1">
      <alignment vertical="center"/>
      <protection locked="0"/>
    </xf>
    <xf numFmtId="0" fontId="0" fillId="0" borderId="16" xfId="0" applyBorder="1" applyAlignment="1">
      <alignment/>
    </xf>
    <xf numFmtId="0" fontId="0" fillId="10" borderId="0" xfId="0" applyFill="1" applyAlignment="1" applyProtection="1">
      <alignment vertical="center"/>
      <protection hidden="1"/>
    </xf>
    <xf numFmtId="49" fontId="8" fillId="10" borderId="0" xfId="0" applyNumberFormat="1" applyFont="1" applyFill="1" applyAlignment="1" applyProtection="1">
      <alignment horizontal="right" vertical="center" wrapText="1"/>
      <protection locked="0"/>
    </xf>
    <xf numFmtId="0" fontId="0" fillId="0" borderId="17" xfId="0" applyBorder="1" applyAlignment="1">
      <alignment/>
    </xf>
    <xf numFmtId="0" fontId="0" fillId="0" borderId="18" xfId="0" applyBorder="1" applyAlignment="1">
      <alignment/>
    </xf>
    <xf numFmtId="0" fontId="33" fillId="0" borderId="17" xfId="0" applyFont="1" applyBorder="1" applyAlignment="1">
      <alignment/>
    </xf>
    <xf numFmtId="0" fontId="33" fillId="0" borderId="0" xfId="0" applyFont="1" applyBorder="1" applyAlignment="1">
      <alignment/>
    </xf>
    <xf numFmtId="0" fontId="33" fillId="0" borderId="17" xfId="0" applyFont="1" applyBorder="1" applyAlignment="1">
      <alignment horizontal="left"/>
    </xf>
    <xf numFmtId="0" fontId="35" fillId="0" borderId="0" xfId="0" applyFont="1" applyBorder="1" applyAlignment="1">
      <alignment horizontal="center" vertical="center"/>
    </xf>
    <xf numFmtId="0" fontId="32" fillId="0" borderId="17" xfId="0" applyFont="1" applyBorder="1" applyAlignment="1">
      <alignment horizontal="center"/>
    </xf>
    <xf numFmtId="0" fontId="32" fillId="0" borderId="0" xfId="0" applyFont="1" applyBorder="1" applyAlignment="1">
      <alignment horizontal="center"/>
    </xf>
    <xf numFmtId="0" fontId="0" fillId="0" borderId="17" xfId="0" applyBorder="1" applyAlignment="1">
      <alignment horizontal="center" vertical="center"/>
    </xf>
    <xf numFmtId="0" fontId="35" fillId="0" borderId="0" xfId="0" applyFont="1" applyBorder="1" applyAlignment="1">
      <alignment horizontal="justify" vertical="center" wrapText="1"/>
    </xf>
    <xf numFmtId="0" fontId="0" fillId="0" borderId="10" xfId="0"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0" fillId="0" borderId="21" xfId="0" applyBorder="1" applyAlignment="1">
      <alignment vertical="center"/>
    </xf>
    <xf numFmtId="0" fontId="0" fillId="0" borderId="21" xfId="0" applyBorder="1" applyAlignment="1">
      <alignment/>
    </xf>
    <xf numFmtId="0" fontId="0" fillId="0" borderId="22" xfId="0" applyBorder="1" applyAlignment="1">
      <alignment horizontal="center" vertical="center"/>
    </xf>
    <xf numFmtId="0" fontId="35" fillId="0" borderId="10" xfId="0" applyFont="1" applyBorder="1" applyAlignment="1">
      <alignment horizontal="justify" vertical="center" wrapText="1"/>
    </xf>
    <xf numFmtId="0" fontId="0" fillId="0" borderId="0" xfId="0" applyBorder="1" applyAlignment="1">
      <alignment horizontal="center" vertical="center"/>
    </xf>
    <xf numFmtId="0" fontId="1" fillId="0" borderId="22"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0" xfId="0" applyAlignment="1" applyProtection="1">
      <alignment horizontal="center" vertical="center" wrapText="1"/>
      <protection hidden="1"/>
    </xf>
    <xf numFmtId="0" fontId="37" fillId="0" borderId="0" xfId="0" applyFont="1" applyAlignment="1">
      <alignment/>
    </xf>
    <xf numFmtId="0" fontId="36" fillId="0" borderId="18" xfId="0" applyFont="1" applyBorder="1" applyAlignment="1" applyProtection="1">
      <alignment horizontal="right" vertical="center"/>
      <protection hidden="1"/>
    </xf>
    <xf numFmtId="0" fontId="36" fillId="0" borderId="16" xfId="0" applyFont="1" applyBorder="1" applyAlignment="1" applyProtection="1">
      <alignment horizontal="right" vertical="center"/>
      <protection hidden="1"/>
    </xf>
    <xf numFmtId="0" fontId="0" fillId="0" borderId="17" xfId="0"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18" xfId="0" applyFont="1" applyBorder="1" applyAlignment="1" applyProtection="1">
      <alignment horizontal="center" vertical="center"/>
      <protection hidden="1"/>
    </xf>
    <xf numFmtId="0" fontId="34" fillId="0" borderId="17" xfId="0" applyFont="1" applyBorder="1" applyAlignment="1" applyProtection="1">
      <alignment/>
      <protection hidden="1"/>
    </xf>
    <xf numFmtId="0" fontId="0" fillId="0" borderId="17" xfId="0"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18" xfId="0" applyBorder="1" applyAlignment="1" applyProtection="1">
      <alignment/>
      <protection locked="0"/>
    </xf>
    <xf numFmtId="0" fontId="38" fillId="0" borderId="0" xfId="52" applyFont="1" applyAlignment="1" applyProtection="1">
      <alignment vertical="center"/>
      <protection locked="0"/>
    </xf>
    <xf numFmtId="14" fontId="40" fillId="0" borderId="0" xfId="0" applyNumberFormat="1" applyFont="1" applyFill="1" applyAlignment="1">
      <alignment vertical="center"/>
    </xf>
    <xf numFmtId="0" fontId="40" fillId="0" borderId="0" xfId="0" applyFont="1" applyAlignment="1">
      <alignment vertical="center"/>
    </xf>
    <xf numFmtId="0" fontId="41" fillId="0" borderId="0" xfId="0" applyFont="1" applyAlignment="1">
      <alignment horizontal="center" vertical="center"/>
    </xf>
    <xf numFmtId="14" fontId="0" fillId="18" borderId="0" xfId="0" applyNumberFormat="1" applyFill="1" applyAlignment="1" applyProtection="1">
      <alignment vertical="center" wrapText="1"/>
      <protection locked="0"/>
    </xf>
    <xf numFmtId="0" fontId="0" fillId="0" borderId="0" xfId="0" applyFill="1" applyAlignment="1">
      <alignment vertical="top" wrapText="1"/>
    </xf>
    <xf numFmtId="14" fontId="0" fillId="0" borderId="0" xfId="0" applyNumberFormat="1" applyAlignment="1">
      <alignment/>
    </xf>
    <xf numFmtId="1" fontId="0" fillId="0" borderId="0" xfId="0" applyNumberFormat="1" applyFill="1" applyAlignment="1" applyProtection="1">
      <alignment vertical="center"/>
      <protection locked="0"/>
    </xf>
    <xf numFmtId="1" fontId="0" fillId="0" borderId="0" xfId="0" applyNumberFormat="1" applyAlignment="1">
      <alignment/>
    </xf>
    <xf numFmtId="0" fontId="4" fillId="0" borderId="0" xfId="0" applyFont="1" applyFill="1" applyAlignment="1">
      <alignment vertical="top" wrapText="1"/>
    </xf>
    <xf numFmtId="0" fontId="37" fillId="0" borderId="0" xfId="0" applyFont="1" applyFill="1" applyAlignment="1" applyProtection="1">
      <alignment/>
      <protection hidden="1"/>
    </xf>
    <xf numFmtId="0" fontId="37" fillId="0" borderId="0" xfId="0" applyFont="1" applyFill="1" applyAlignment="1" applyProtection="1">
      <alignment vertical="center"/>
      <protection hidden="1"/>
    </xf>
    <xf numFmtId="0" fontId="0" fillId="0" borderId="0" xfId="0" applyAlignment="1">
      <alignment horizontal="left" vertical="center" wrapText="1"/>
    </xf>
    <xf numFmtId="0" fontId="0" fillId="7" borderId="0" xfId="0" applyFill="1" applyAlignment="1" applyProtection="1">
      <alignment vertical="center"/>
      <protection hidden="1" locked="0"/>
    </xf>
    <xf numFmtId="0" fontId="33" fillId="0" borderId="19" xfId="0" applyFont="1" applyBorder="1" applyAlignment="1">
      <alignment horizontal="center"/>
    </xf>
    <xf numFmtId="0" fontId="33" fillId="0" borderId="23" xfId="0" applyFont="1" applyBorder="1" applyAlignment="1">
      <alignment horizontal="center"/>
    </xf>
    <xf numFmtId="0" fontId="33" fillId="0" borderId="20" xfId="0" applyFont="1" applyBorder="1" applyAlignment="1">
      <alignment horizontal="center"/>
    </xf>
    <xf numFmtId="0" fontId="33" fillId="0" borderId="21" xfId="0" applyFont="1" applyBorder="1" applyAlignment="1">
      <alignment horizontal="center"/>
    </xf>
    <xf numFmtId="0" fontId="35" fillId="0" borderId="0" xfId="0" applyFont="1" applyBorder="1" applyAlignment="1" applyProtection="1">
      <alignment horizontal="left" vertical="center" wrapText="1"/>
      <protection hidden="1"/>
    </xf>
    <xf numFmtId="0" fontId="35" fillId="0" borderId="0" xfId="0" applyFont="1" applyBorder="1" applyAlignment="1" applyProtection="1">
      <alignment horizontal="left" vertical="center" wrapText="1"/>
      <protection locked="0"/>
    </xf>
    <xf numFmtId="0" fontId="0" fillId="19" borderId="0" xfId="0" applyFill="1" applyAlignment="1" applyProtection="1">
      <alignment horizontal="left" vertical="center" wrapText="1"/>
      <protection locked="0"/>
    </xf>
    <xf numFmtId="0" fontId="0" fillId="10" borderId="0" xfId="0" applyFill="1" applyAlignment="1" applyProtection="1">
      <alignment horizontal="right" vertical="center" wrapText="1"/>
      <protection locked="0"/>
    </xf>
    <xf numFmtId="0" fontId="10" fillId="7" borderId="0" xfId="0" applyFont="1" applyFill="1" applyAlignment="1" applyProtection="1">
      <alignment horizontal="left" vertical="center" wrapText="1"/>
      <protection locked="0"/>
    </xf>
    <xf numFmtId="14" fontId="10" fillId="10" borderId="0" xfId="0" applyNumberFormat="1" applyFont="1" applyFill="1" applyAlignment="1" applyProtection="1">
      <alignment horizontal="left" vertical="center" wrapText="1"/>
      <protection locked="0"/>
    </xf>
    <xf numFmtId="0" fontId="0" fillId="10" borderId="0" xfId="0" applyFill="1" applyAlignment="1" applyProtection="1">
      <alignment horizontal="right" vertical="center"/>
      <protection/>
    </xf>
    <xf numFmtId="49" fontId="10" fillId="10" borderId="0" xfId="0" applyNumberFormat="1" applyFont="1" applyFill="1" applyAlignment="1" applyProtection="1">
      <alignment horizontal="right" vertical="center" wrapText="1"/>
      <protection locked="0"/>
    </xf>
    <xf numFmtId="0" fontId="0" fillId="0" borderId="0" xfId="0" applyAlignment="1" applyProtection="1">
      <alignment horizontal="right" vertical="center" wrapText="1"/>
      <protection hidden="1"/>
    </xf>
    <xf numFmtId="0" fontId="7" fillId="0" borderId="0" xfId="0" applyFont="1" applyAlignment="1">
      <alignment horizontal="center"/>
    </xf>
    <xf numFmtId="0" fontId="0" fillId="7" borderId="0" xfId="0" applyFill="1" applyAlignment="1" applyProtection="1">
      <alignment horizontal="left" vertical="center"/>
      <protection hidden="1" locked="0"/>
    </xf>
    <xf numFmtId="0" fontId="10" fillId="7" borderId="0" xfId="0" applyFont="1" applyFill="1" applyAlignment="1" applyProtection="1">
      <alignment horizontal="left" vertical="center"/>
      <protection hidden="1" locked="0"/>
    </xf>
    <xf numFmtId="0" fontId="4" fillId="18" borderId="0" xfId="0" applyFont="1" applyFill="1" applyAlignment="1" applyProtection="1">
      <alignment horizontal="left" vertical="top" wrapText="1"/>
      <protection hidden="1"/>
    </xf>
    <xf numFmtId="0" fontId="30" fillId="0" borderId="0" xfId="0" applyFont="1" applyAlignment="1">
      <alignment horizontal="left" vertical="center" wrapText="1"/>
    </xf>
    <xf numFmtId="0" fontId="10" fillId="10" borderId="0" xfId="0" applyFont="1" applyFill="1" applyAlignment="1" applyProtection="1">
      <alignment horizontal="left" vertical="center" wrapText="1"/>
      <protection locked="0"/>
    </xf>
    <xf numFmtId="0" fontId="2" fillId="10" borderId="0" xfId="0" applyFont="1" applyFill="1" applyAlignment="1" applyProtection="1">
      <alignment horizontal="right" vertical="center"/>
      <protection locked="0"/>
    </xf>
    <xf numFmtId="0" fontId="0" fillId="0" borderId="0" xfId="0" applyFill="1" applyAlignment="1">
      <alignment horizontal="left" vertical="top" wrapText="1"/>
    </xf>
    <xf numFmtId="0" fontId="2"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0" fillId="0" borderId="0" xfId="0" applyFill="1" applyAlignment="1">
      <alignment horizontal="left" vertical="center" wrapText="1"/>
    </xf>
    <xf numFmtId="0" fontId="0" fillId="0" borderId="0" xfId="0" applyAlignment="1">
      <alignment horizontal="justify" vertical="top" wrapText="1"/>
    </xf>
    <xf numFmtId="0" fontId="1" fillId="0" borderId="0" xfId="0" applyFont="1" applyFill="1" applyAlignment="1">
      <alignment horizontal="right" vertical="center"/>
    </xf>
    <xf numFmtId="0" fontId="39" fillId="0" borderId="0" xfId="0" applyFont="1" applyFill="1" applyAlignment="1">
      <alignment horizontal="left" vertical="top" wrapText="1"/>
    </xf>
    <xf numFmtId="0" fontId="5" fillId="0" borderId="23" xfId="0" applyFont="1" applyBorder="1" applyAlignment="1">
      <alignment horizontal="left" vertical="center"/>
    </xf>
    <xf numFmtId="0" fontId="5" fillId="0" borderId="0" xfId="0" applyFont="1" applyAlignment="1">
      <alignment horizontal="left" vertical="center"/>
    </xf>
    <xf numFmtId="0" fontId="0" fillId="0" borderId="0" xfId="0" applyFill="1" applyAlignment="1">
      <alignment horizontal="right" vertical="center"/>
    </xf>
    <xf numFmtId="0" fontId="1" fillId="0" borderId="0" xfId="0" applyFont="1" applyAlignment="1">
      <alignment horizontal="left" vertical="top" wrapText="1"/>
    </xf>
    <xf numFmtId="0" fontId="6" fillId="0" borderId="0" xfId="0" applyFont="1" applyAlignment="1">
      <alignment horizontal="left" vertical="top"/>
    </xf>
    <xf numFmtId="0" fontId="9" fillId="0" borderId="21" xfId="0" applyFont="1" applyBorder="1" applyAlignment="1">
      <alignment horizontal="center" vertical="center" wrapText="1"/>
    </xf>
    <xf numFmtId="0" fontId="0" fillId="0" borderId="0" xfId="0" applyBorder="1" applyAlignment="1">
      <alignment horizontal="justify" vertical="top" wrapText="1"/>
    </xf>
    <xf numFmtId="0" fontId="0" fillId="0" borderId="12" xfId="0" applyBorder="1" applyAlignment="1">
      <alignment horizontal="justify" vertical="top" wrapText="1"/>
    </xf>
    <xf numFmtId="0" fontId="0" fillId="0" borderId="11" xfId="0" applyBorder="1" applyAlignment="1">
      <alignment horizontal="justify" vertical="top"/>
    </xf>
    <xf numFmtId="0" fontId="0" fillId="0" borderId="0" xfId="0" applyBorder="1" applyAlignment="1">
      <alignment horizontal="justify" vertical="top"/>
    </xf>
    <xf numFmtId="0" fontId="0" fillId="0" borderId="12" xfId="0" applyBorder="1" applyAlignment="1">
      <alignment horizontal="justify"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mshah5@gmail.com"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F35"/>
  <sheetViews>
    <sheetView workbookViewId="0" topLeftCell="A1">
      <selection activeCell="B7" sqref="B7"/>
    </sheetView>
  </sheetViews>
  <sheetFormatPr defaultColWidth="9.140625" defaultRowHeight="12.75"/>
  <cols>
    <col min="3" max="3" width="45.57421875" style="0" customWidth="1"/>
    <col min="4" max="4" width="9.8515625" style="0" customWidth="1"/>
    <col min="5" max="5" width="10.00390625" style="0" customWidth="1"/>
    <col min="6" max="6" width="9.28125" style="0" customWidth="1"/>
  </cols>
  <sheetData>
    <row r="1" spans="2:6" ht="23.25">
      <c r="B1" s="96" t="s">
        <v>110</v>
      </c>
      <c r="C1" s="97"/>
      <c r="D1" s="97"/>
      <c r="E1" s="97"/>
      <c r="F1" s="98"/>
    </row>
    <row r="2" spans="2:6" ht="12.75">
      <c r="B2" s="51"/>
      <c r="C2" s="23"/>
      <c r="D2" s="23"/>
      <c r="E2" s="23"/>
      <c r="F2" s="52"/>
    </row>
    <row r="3" spans="2:6" ht="25.5">
      <c r="B3" s="78" t="str">
        <f>CONCATENATE('DATA MASTER'!C18)</f>
        <v>Malik Tyres Pvt. Ltd.</v>
      </c>
      <c r="C3" s="23"/>
      <c r="D3" s="23"/>
      <c r="E3" s="23"/>
      <c r="F3" s="52"/>
    </row>
    <row r="4" spans="2:6" ht="8.25" customHeight="1">
      <c r="B4" s="51"/>
      <c r="C4" s="23"/>
      <c r="D4" s="23"/>
      <c r="E4" s="23"/>
      <c r="F4" s="52"/>
    </row>
    <row r="5" spans="2:6" ht="23.25">
      <c r="B5" s="53" t="s">
        <v>111</v>
      </c>
      <c r="C5" s="54" t="str">
        <f>CONCATENATE('DATA MASTER'!C21)</f>
        <v>27540031952C</v>
      </c>
      <c r="D5" s="23"/>
      <c r="E5" s="23"/>
      <c r="F5" s="52"/>
    </row>
    <row r="6" spans="2:6" ht="6.75" customHeight="1">
      <c r="B6" s="51"/>
      <c r="C6" s="23"/>
      <c r="D6" s="23"/>
      <c r="E6" s="23"/>
      <c r="F6" s="52"/>
    </row>
    <row r="7" spans="2:6" ht="23.25">
      <c r="B7" s="55" t="s">
        <v>121</v>
      </c>
      <c r="C7" s="23"/>
      <c r="D7" s="76" t="str">
        <f>CONCATENATE('DATA MASTER'!D13)</f>
        <v>01/04/06</v>
      </c>
      <c r="E7" s="56" t="s">
        <v>8</v>
      </c>
      <c r="F7" s="77" t="str">
        <f>CONCATENATE('DATA MASTER'!F13)</f>
        <v>31/03/07</v>
      </c>
    </row>
    <row r="8" spans="2:6" ht="23.25">
      <c r="B8" s="99" t="s">
        <v>112</v>
      </c>
      <c r="C8" s="99"/>
      <c r="D8" s="99"/>
      <c r="E8" s="99"/>
      <c r="F8" s="99"/>
    </row>
    <row r="9" spans="2:6" ht="25.5" customHeight="1">
      <c r="B9" s="51"/>
      <c r="C9" s="23"/>
      <c r="D9" s="23"/>
      <c r="E9" s="62" t="s">
        <v>7</v>
      </c>
      <c r="F9" s="63" t="s">
        <v>8</v>
      </c>
    </row>
    <row r="10" spans="2:6" ht="18">
      <c r="B10" s="57" t="s">
        <v>113</v>
      </c>
      <c r="C10" s="58" t="s">
        <v>114</v>
      </c>
      <c r="D10" s="23"/>
      <c r="E10" s="69" t="s">
        <v>115</v>
      </c>
      <c r="F10" s="70" t="s">
        <v>115</v>
      </c>
    </row>
    <row r="11" spans="2:6" ht="30" customHeight="1">
      <c r="B11" s="75">
        <v>1</v>
      </c>
      <c r="C11" s="100" t="s">
        <v>123</v>
      </c>
      <c r="D11" s="100"/>
      <c r="E11" s="64"/>
      <c r="F11" s="65"/>
    </row>
    <row r="12" spans="2:6" ht="53.25" customHeight="1">
      <c r="B12" s="75">
        <v>2</v>
      </c>
      <c r="C12" s="100" t="s">
        <v>116</v>
      </c>
      <c r="D12" s="100"/>
      <c r="E12" s="64"/>
      <c r="F12" s="65"/>
    </row>
    <row r="13" spans="2:6" ht="33" customHeight="1">
      <c r="B13" s="75">
        <v>3</v>
      </c>
      <c r="C13" s="100" t="s">
        <v>117</v>
      </c>
      <c r="D13" s="100"/>
      <c r="E13" s="64"/>
      <c r="F13" s="65"/>
    </row>
    <row r="14" spans="2:6" ht="30" customHeight="1">
      <c r="B14" s="75">
        <v>4</v>
      </c>
      <c r="C14" s="100" t="s">
        <v>118</v>
      </c>
      <c r="D14" s="100"/>
      <c r="E14" s="64"/>
      <c r="F14" s="65"/>
    </row>
    <row r="15" spans="2:6" ht="30" customHeight="1">
      <c r="B15" s="75">
        <v>5</v>
      </c>
      <c r="C15" s="100" t="s">
        <v>119</v>
      </c>
      <c r="D15" s="100"/>
      <c r="E15" s="64"/>
      <c r="F15" s="65"/>
    </row>
    <row r="16" spans="2:6" ht="30" customHeight="1">
      <c r="B16" s="75">
        <v>6</v>
      </c>
      <c r="C16" s="100" t="s">
        <v>120</v>
      </c>
      <c r="D16" s="100"/>
      <c r="E16" s="64"/>
      <c r="F16" s="65"/>
    </row>
    <row r="17" spans="2:6" ht="18" customHeight="1">
      <c r="B17" s="79"/>
      <c r="C17" s="101"/>
      <c r="D17" s="101"/>
      <c r="E17" s="80"/>
      <c r="F17" s="81"/>
    </row>
    <row r="18" spans="2:6" ht="18" customHeight="1">
      <c r="B18" s="79"/>
      <c r="C18" s="101"/>
      <c r="D18" s="101"/>
      <c r="E18" s="80"/>
      <c r="F18" s="81"/>
    </row>
    <row r="19" spans="2:6" ht="18" customHeight="1">
      <c r="B19" s="79"/>
      <c r="C19" s="101"/>
      <c r="D19" s="101"/>
      <c r="E19" s="80"/>
      <c r="F19" s="81"/>
    </row>
    <row r="20" spans="2:6" ht="18" customHeight="1">
      <c r="B20" s="79"/>
      <c r="C20" s="101"/>
      <c r="D20" s="101"/>
      <c r="E20" s="80"/>
      <c r="F20" s="81"/>
    </row>
    <row r="21" spans="2:6" ht="18" customHeight="1">
      <c r="B21" s="79"/>
      <c r="C21" s="101"/>
      <c r="D21" s="101"/>
      <c r="E21" s="80"/>
      <c r="F21" s="81"/>
    </row>
    <row r="22" spans="2:6" ht="18" customHeight="1">
      <c r="B22" s="79"/>
      <c r="C22" s="101"/>
      <c r="D22" s="101"/>
      <c r="E22" s="80"/>
      <c r="F22" s="81"/>
    </row>
    <row r="23" spans="2:6" ht="18" customHeight="1">
      <c r="B23" s="79"/>
      <c r="C23" s="101"/>
      <c r="D23" s="101"/>
      <c r="E23" s="80"/>
      <c r="F23" s="81"/>
    </row>
    <row r="24" spans="2:6" ht="18" customHeight="1">
      <c r="B24" s="79"/>
      <c r="C24" s="101"/>
      <c r="D24" s="101"/>
      <c r="E24" s="80"/>
      <c r="F24" s="81"/>
    </row>
    <row r="25" spans="2:6" ht="18" customHeight="1">
      <c r="B25" s="79"/>
      <c r="C25" s="101"/>
      <c r="D25" s="101"/>
      <c r="E25" s="80"/>
      <c r="F25" s="81"/>
    </row>
    <row r="26" spans="2:6" ht="18" customHeight="1">
      <c r="B26" s="79"/>
      <c r="C26" s="101"/>
      <c r="D26" s="101"/>
      <c r="E26" s="80"/>
      <c r="F26" s="81"/>
    </row>
    <row r="27" spans="2:6" ht="18" customHeight="1">
      <c r="B27" s="79"/>
      <c r="C27" s="101"/>
      <c r="D27" s="101"/>
      <c r="E27" s="80"/>
      <c r="F27" s="81"/>
    </row>
    <row r="28" spans="2:6" ht="18" customHeight="1">
      <c r="B28" s="59"/>
      <c r="C28" s="60"/>
      <c r="D28" s="27"/>
      <c r="E28" s="27"/>
      <c r="F28" s="52"/>
    </row>
    <row r="29" spans="2:6" ht="18" customHeight="1">
      <c r="B29" s="59"/>
      <c r="C29" s="60"/>
      <c r="D29" s="27"/>
      <c r="E29" s="27"/>
      <c r="F29" s="52"/>
    </row>
    <row r="30" spans="2:6" ht="18" customHeight="1">
      <c r="B30" s="59"/>
      <c r="C30" s="60"/>
      <c r="D30" s="27"/>
      <c r="E30" s="27"/>
      <c r="F30" s="52"/>
    </row>
    <row r="31" spans="2:6" ht="18" customHeight="1">
      <c r="B31" s="59"/>
      <c r="C31" s="60"/>
      <c r="D31" s="27"/>
      <c r="E31" s="27"/>
      <c r="F31" s="73" t="str">
        <f>CONCATENATE('DATA MASTER'!C34)</f>
        <v>Bharat M. Shah</v>
      </c>
    </row>
    <row r="32" spans="2:6" ht="18" customHeight="1">
      <c r="B32" s="66"/>
      <c r="C32" s="67"/>
      <c r="D32" s="61"/>
      <c r="E32" s="61"/>
      <c r="F32" s="74" t="str">
        <f>CONCATENATE('DATA MASTER'!C37)</f>
        <v>Sales Tax Practitioner</v>
      </c>
    </row>
    <row r="33" spans="1:6" ht="18" customHeight="1">
      <c r="A33" s="23"/>
      <c r="B33" s="68"/>
      <c r="C33" s="60"/>
      <c r="D33" s="27"/>
      <c r="E33" s="27"/>
      <c r="F33" s="23"/>
    </row>
    <row r="34" spans="1:6" ht="12.75">
      <c r="A34" s="23"/>
      <c r="B34" s="27"/>
      <c r="C34" s="27"/>
      <c r="D34" s="27"/>
      <c r="E34" s="27"/>
      <c r="F34" s="23"/>
    </row>
    <row r="35" spans="1:6" ht="12.75">
      <c r="A35" s="23"/>
      <c r="B35" s="23"/>
      <c r="C35" s="23"/>
      <c r="D35" s="23"/>
      <c r="E35" s="23"/>
      <c r="F35" s="23"/>
    </row>
  </sheetData>
  <sheetProtection password="CCA0" sheet="1" objects="1" scenarios="1"/>
  <mergeCells count="19">
    <mergeCell ref="C25:D25"/>
    <mergeCell ref="C26:D26"/>
    <mergeCell ref="C27:D27"/>
    <mergeCell ref="C21:D21"/>
    <mergeCell ref="C22:D22"/>
    <mergeCell ref="C23:D23"/>
    <mergeCell ref="C24:D24"/>
    <mergeCell ref="C17:D17"/>
    <mergeCell ref="C18:D18"/>
    <mergeCell ref="C19:D19"/>
    <mergeCell ref="C20:D20"/>
    <mergeCell ref="C15:D15"/>
    <mergeCell ref="C16:D16"/>
    <mergeCell ref="C11:D11"/>
    <mergeCell ref="C12:D12"/>
    <mergeCell ref="B1:F1"/>
    <mergeCell ref="B8:F8"/>
    <mergeCell ref="C13:D13"/>
    <mergeCell ref="C14:D14"/>
  </mergeCells>
  <printOptions/>
  <pageMargins left="0.75" right="0.75" top="1" bottom="1" header="0.5" footer="0.5"/>
  <pageSetup horizontalDpi="600" verticalDpi="600" orientation="portrait" paperSize="9" scale="105" r:id="rId1"/>
</worksheet>
</file>

<file path=xl/worksheets/sheet2.xml><?xml version="1.0" encoding="utf-8"?>
<worksheet xmlns="http://schemas.openxmlformats.org/spreadsheetml/2006/main" xmlns:r="http://schemas.openxmlformats.org/officeDocument/2006/relationships">
  <sheetPr codeName="Sheet1"/>
  <dimension ref="A1:O47"/>
  <sheetViews>
    <sheetView tabSelected="1" zoomScalePageLayoutView="0" workbookViewId="0" topLeftCell="A21">
      <selection activeCell="H13" sqref="H13"/>
    </sheetView>
  </sheetViews>
  <sheetFormatPr defaultColWidth="9.140625" defaultRowHeight="12.75"/>
  <cols>
    <col min="1" max="1" width="4.421875" style="0" customWidth="1"/>
    <col min="2" max="2" width="45.7109375" style="0" customWidth="1"/>
    <col min="3" max="3" width="8.00390625" style="0" customWidth="1"/>
    <col min="4" max="4" width="10.57421875" style="0" customWidth="1"/>
    <col min="5" max="5" width="7.57421875" style="0" customWidth="1"/>
    <col min="6" max="6" width="10.28125" style="0" customWidth="1"/>
  </cols>
  <sheetData>
    <row r="1" spans="1:6" ht="20.25">
      <c r="A1" s="109" t="s">
        <v>35</v>
      </c>
      <c r="B1" s="109"/>
      <c r="C1" s="109"/>
      <c r="D1" s="109"/>
      <c r="E1" s="109"/>
      <c r="F1" s="109"/>
    </row>
    <row r="4" spans="1:15" ht="24" customHeight="1">
      <c r="A4" s="11">
        <v>1</v>
      </c>
      <c r="B4" s="11" t="s">
        <v>36</v>
      </c>
      <c r="C4" s="110" t="s">
        <v>66</v>
      </c>
      <c r="D4" s="110"/>
      <c r="E4" s="110"/>
      <c r="F4" s="110"/>
      <c r="I4" s="92"/>
      <c r="J4" s="92"/>
      <c r="K4" s="93" t="s">
        <v>34</v>
      </c>
      <c r="L4" s="92"/>
      <c r="M4" s="92"/>
      <c r="N4" s="92"/>
      <c r="O4" s="92"/>
    </row>
    <row r="5" spans="1:15" ht="20.25" customHeight="1">
      <c r="A5" s="11">
        <v>2</v>
      </c>
      <c r="B5" s="11" t="s">
        <v>37</v>
      </c>
      <c r="C5" s="111" t="s">
        <v>66</v>
      </c>
      <c r="D5" s="111"/>
      <c r="E5" s="111"/>
      <c r="F5" s="111"/>
      <c r="I5" s="92"/>
      <c r="J5" s="92"/>
      <c r="K5" s="93" t="s">
        <v>107</v>
      </c>
      <c r="L5" s="92"/>
      <c r="M5" s="92"/>
      <c r="N5" s="92"/>
      <c r="O5" s="92"/>
    </row>
    <row r="6" spans="1:15" ht="19.5" customHeight="1">
      <c r="A6" s="31" t="s">
        <v>65</v>
      </c>
      <c r="B6" s="11" t="s">
        <v>84</v>
      </c>
      <c r="C6" s="111" t="s">
        <v>66</v>
      </c>
      <c r="D6" s="111"/>
      <c r="E6" s="111"/>
      <c r="F6" s="111"/>
      <c r="I6" s="92"/>
      <c r="J6" s="92"/>
      <c r="K6" s="93" t="s">
        <v>88</v>
      </c>
      <c r="L6" s="92"/>
      <c r="M6" s="92"/>
      <c r="N6" s="92"/>
      <c r="O6" s="92"/>
    </row>
    <row r="7" spans="1:15" ht="21.75" customHeight="1">
      <c r="A7" s="11">
        <v>3</v>
      </c>
      <c r="B7" s="11" t="s">
        <v>38</v>
      </c>
      <c r="C7" s="49">
        <f>ROUND(IF(D17*0.1%&lt;=100,100,IF(D17*0.1%&gt;=1000,1000,D17*0.1%)),-1)+30</f>
        <v>130</v>
      </c>
      <c r="D7" s="11"/>
      <c r="E7" s="11"/>
      <c r="F7" s="11"/>
      <c r="I7" s="92"/>
      <c r="J7" s="92"/>
      <c r="K7" s="93" t="s">
        <v>108</v>
      </c>
      <c r="L7" s="92"/>
      <c r="M7" s="92"/>
      <c r="N7" s="92"/>
      <c r="O7" s="92"/>
    </row>
    <row r="8" spans="1:15" ht="18" customHeight="1">
      <c r="A8" s="11">
        <v>4</v>
      </c>
      <c r="B8" s="11" t="s">
        <v>4</v>
      </c>
      <c r="C8" s="11"/>
      <c r="D8" s="21">
        <v>41712</v>
      </c>
      <c r="E8" s="11"/>
      <c r="F8" s="11"/>
      <c r="I8" s="92"/>
      <c r="J8" s="92"/>
      <c r="K8" s="93" t="s">
        <v>66</v>
      </c>
      <c r="L8" s="92"/>
      <c r="M8" s="92"/>
      <c r="N8" s="92"/>
      <c r="O8" s="92"/>
    </row>
    <row r="9" spans="1:15" ht="18" customHeight="1">
      <c r="A9" s="31" t="s">
        <v>86</v>
      </c>
      <c r="B9" s="11" t="s">
        <v>87</v>
      </c>
      <c r="C9" s="11"/>
      <c r="D9" s="21">
        <v>41939</v>
      </c>
      <c r="E9" s="11"/>
      <c r="F9" s="11"/>
      <c r="G9" s="31"/>
      <c r="H9" s="89"/>
      <c r="I9" s="92"/>
      <c r="J9" s="92"/>
      <c r="K9" s="92"/>
      <c r="L9" s="92"/>
      <c r="M9" s="92"/>
      <c r="N9" s="92"/>
      <c r="O9" s="92"/>
    </row>
    <row r="10" spans="1:15" ht="18" customHeight="1">
      <c r="A10" s="31" t="s">
        <v>129</v>
      </c>
      <c r="B10" s="11" t="s">
        <v>128</v>
      </c>
      <c r="C10" s="11"/>
      <c r="D10" s="86">
        <v>41998</v>
      </c>
      <c r="E10" s="11"/>
      <c r="F10" s="11"/>
      <c r="I10" s="92"/>
      <c r="J10" s="92"/>
      <c r="K10" s="92"/>
      <c r="L10" s="92"/>
      <c r="M10" s="92"/>
      <c r="N10" s="92"/>
      <c r="O10" s="92"/>
    </row>
    <row r="11" spans="1:15" ht="32.25" customHeight="1">
      <c r="A11" s="31" t="s">
        <v>130</v>
      </c>
      <c r="B11" s="112" t="str">
        <f>IF(C44=0," ",B47)</f>
        <v> </v>
      </c>
      <c r="C11" s="112"/>
      <c r="D11" s="112"/>
      <c r="E11" s="112"/>
      <c r="F11" s="112"/>
      <c r="G11" s="91"/>
      <c r="H11" s="91"/>
      <c r="I11" s="92"/>
      <c r="J11" s="92"/>
      <c r="K11" s="92"/>
      <c r="L11" s="92"/>
      <c r="M11" s="92"/>
      <c r="N11" s="92"/>
      <c r="O11" s="92"/>
    </row>
    <row r="12" spans="1:15" ht="39" customHeight="1">
      <c r="A12" s="11">
        <v>5</v>
      </c>
      <c r="B12" s="17" t="s">
        <v>5</v>
      </c>
      <c r="C12" s="105" t="s">
        <v>90</v>
      </c>
      <c r="D12" s="105"/>
      <c r="E12" s="105"/>
      <c r="F12" s="105"/>
      <c r="I12" s="93" t="s">
        <v>34</v>
      </c>
      <c r="J12" s="93" t="s">
        <v>67</v>
      </c>
      <c r="K12" s="93"/>
      <c r="L12" s="93" t="s">
        <v>68</v>
      </c>
      <c r="M12" s="92"/>
      <c r="N12" s="92"/>
      <c r="O12" s="92"/>
    </row>
    <row r="13" spans="1:15" ht="19.5" customHeight="1">
      <c r="A13" s="11">
        <v>6</v>
      </c>
      <c r="B13" s="11" t="s">
        <v>6</v>
      </c>
      <c r="C13" s="18" t="s">
        <v>7</v>
      </c>
      <c r="D13" s="22" t="s">
        <v>91</v>
      </c>
      <c r="E13" s="71" t="s">
        <v>8</v>
      </c>
      <c r="F13" s="22" t="s">
        <v>92</v>
      </c>
      <c r="I13" s="93" t="s">
        <v>69</v>
      </c>
      <c r="J13" s="93" t="s">
        <v>70</v>
      </c>
      <c r="K13" s="93"/>
      <c r="L13" s="93" t="s">
        <v>71</v>
      </c>
      <c r="M13" s="92"/>
      <c r="N13" s="92"/>
      <c r="O13" s="92"/>
    </row>
    <row r="14" spans="1:15" ht="20.25" customHeight="1">
      <c r="A14" s="11">
        <v>7</v>
      </c>
      <c r="B14" s="17" t="s">
        <v>9</v>
      </c>
      <c r="C14" s="17"/>
      <c r="D14" s="103"/>
      <c r="E14" s="103"/>
      <c r="F14" s="103"/>
      <c r="G14" s="17"/>
      <c r="H14" s="17"/>
      <c r="I14" s="93" t="s">
        <v>72</v>
      </c>
      <c r="J14" s="93" t="s">
        <v>73</v>
      </c>
      <c r="K14" s="93"/>
      <c r="L14" s="93" t="s">
        <v>74</v>
      </c>
      <c r="M14" s="92"/>
      <c r="N14" s="92"/>
      <c r="O14" s="92"/>
    </row>
    <row r="15" spans="1:15" ht="43.5" customHeight="1">
      <c r="A15" s="11">
        <v>8</v>
      </c>
      <c r="B15" s="17" t="s">
        <v>10</v>
      </c>
      <c r="C15" s="17"/>
      <c r="D15" s="103"/>
      <c r="E15" s="103"/>
      <c r="F15" s="103"/>
      <c r="G15" s="17"/>
      <c r="H15" s="17"/>
      <c r="I15" s="93" t="s">
        <v>75</v>
      </c>
      <c r="J15" s="93" t="s">
        <v>76</v>
      </c>
      <c r="K15" s="93"/>
      <c r="L15" s="93" t="s">
        <v>66</v>
      </c>
      <c r="M15" s="92"/>
      <c r="N15" s="92"/>
      <c r="O15" s="92"/>
    </row>
    <row r="16" spans="1:15" ht="42.75" customHeight="1">
      <c r="A16" s="11">
        <v>9</v>
      </c>
      <c r="B16" s="17" t="s">
        <v>10</v>
      </c>
      <c r="C16" s="17"/>
      <c r="D16" s="103"/>
      <c r="E16" s="103"/>
      <c r="F16" s="103"/>
      <c r="G16" s="17"/>
      <c r="H16" s="17"/>
      <c r="I16" s="93" t="s">
        <v>77</v>
      </c>
      <c r="J16" s="93" t="s">
        <v>78</v>
      </c>
      <c r="K16" s="93"/>
      <c r="L16" s="93"/>
      <c r="M16" s="92"/>
      <c r="N16" s="92"/>
      <c r="O16" s="92"/>
    </row>
    <row r="17" spans="1:15" ht="19.5" customHeight="1">
      <c r="A17" s="11">
        <v>10</v>
      </c>
      <c r="B17" s="19" t="s">
        <v>11</v>
      </c>
      <c r="C17" s="11"/>
      <c r="D17" s="108">
        <f>D14+D15+D16</f>
        <v>0</v>
      </c>
      <c r="E17" s="108"/>
      <c r="F17" s="108"/>
      <c r="I17" s="93" t="s">
        <v>88</v>
      </c>
      <c r="J17" s="93" t="s">
        <v>79</v>
      </c>
      <c r="K17" s="93"/>
      <c r="L17" s="93"/>
      <c r="M17" s="92"/>
      <c r="N17" s="92"/>
      <c r="O17" s="92"/>
    </row>
    <row r="18" spans="1:15" ht="32.25" customHeight="1">
      <c r="A18" s="11">
        <v>11</v>
      </c>
      <c r="B18" s="17" t="s">
        <v>39</v>
      </c>
      <c r="C18" s="114" t="s">
        <v>93</v>
      </c>
      <c r="D18" s="114"/>
      <c r="E18" s="114"/>
      <c r="F18" s="114"/>
      <c r="I18" s="93" t="s">
        <v>66</v>
      </c>
      <c r="J18" s="93" t="s">
        <v>106</v>
      </c>
      <c r="K18" s="93"/>
      <c r="L18" s="93"/>
      <c r="M18" s="92"/>
      <c r="N18" s="92"/>
      <c r="O18" s="92"/>
    </row>
    <row r="19" spans="1:15" ht="19.5" customHeight="1">
      <c r="A19" s="11">
        <v>12</v>
      </c>
      <c r="B19" s="17" t="s">
        <v>40</v>
      </c>
      <c r="C19" s="114" t="s">
        <v>94</v>
      </c>
      <c r="D19" s="114"/>
      <c r="E19" s="114"/>
      <c r="F19" s="114"/>
      <c r="I19" s="93"/>
      <c r="J19" s="93" t="s">
        <v>80</v>
      </c>
      <c r="K19" s="93"/>
      <c r="L19" s="93"/>
      <c r="M19" s="92"/>
      <c r="N19" s="92"/>
      <c r="O19" s="92"/>
    </row>
    <row r="20" spans="1:15" ht="19.5" customHeight="1">
      <c r="A20" s="11">
        <v>13</v>
      </c>
      <c r="B20" s="17" t="s">
        <v>46</v>
      </c>
      <c r="C20" s="104" t="s">
        <v>95</v>
      </c>
      <c r="D20" s="104"/>
      <c r="E20" s="104"/>
      <c r="F20" s="104"/>
      <c r="I20" s="93"/>
      <c r="J20" s="93" t="s">
        <v>81</v>
      </c>
      <c r="K20" s="93"/>
      <c r="L20" s="93"/>
      <c r="M20" s="92"/>
      <c r="N20" s="92"/>
      <c r="O20" s="92"/>
    </row>
    <row r="21" spans="1:15" ht="19.5" customHeight="1">
      <c r="A21" s="11">
        <v>14</v>
      </c>
      <c r="B21" s="17" t="s">
        <v>41</v>
      </c>
      <c r="C21" s="115" t="s">
        <v>96</v>
      </c>
      <c r="D21" s="115"/>
      <c r="E21" s="11"/>
      <c r="F21" s="11"/>
      <c r="I21" s="93"/>
      <c r="J21" s="93" t="s">
        <v>82</v>
      </c>
      <c r="K21" s="93"/>
      <c r="L21" s="93"/>
      <c r="M21" s="92"/>
      <c r="N21" s="92"/>
      <c r="O21" s="92"/>
    </row>
    <row r="22" spans="1:15" ht="57.75" customHeight="1">
      <c r="A22" s="11">
        <v>15</v>
      </c>
      <c r="B22" s="17" t="s">
        <v>42</v>
      </c>
      <c r="C22" s="105" t="s">
        <v>97</v>
      </c>
      <c r="D22" s="105"/>
      <c r="E22" s="105"/>
      <c r="F22" s="105"/>
      <c r="I22" s="93"/>
      <c r="J22" s="93" t="s">
        <v>83</v>
      </c>
      <c r="K22" s="93"/>
      <c r="L22" s="93"/>
      <c r="M22" s="92"/>
      <c r="N22" s="92"/>
      <c r="O22" s="92"/>
    </row>
    <row r="23" spans="1:15" ht="19.5" customHeight="1">
      <c r="A23" s="11">
        <v>16</v>
      </c>
      <c r="B23" s="17" t="s">
        <v>43</v>
      </c>
      <c r="C23" s="11"/>
      <c r="D23" s="106"/>
      <c r="E23" s="106"/>
      <c r="F23" s="106"/>
      <c r="I23" s="92"/>
      <c r="J23" s="93" t="s">
        <v>66</v>
      </c>
      <c r="K23" s="92"/>
      <c r="L23" s="92"/>
      <c r="M23" s="92"/>
      <c r="N23" s="92"/>
      <c r="O23" s="92"/>
    </row>
    <row r="24" spans="1:6" ht="24.75" customHeight="1">
      <c r="A24" s="11">
        <v>17</v>
      </c>
      <c r="B24" s="17" t="s">
        <v>45</v>
      </c>
      <c r="C24" s="11"/>
      <c r="D24" s="107" t="s">
        <v>66</v>
      </c>
      <c r="E24" s="107"/>
      <c r="F24" s="107"/>
    </row>
    <row r="25" spans="1:6" ht="19.5" customHeight="1">
      <c r="A25" s="11">
        <v>18</v>
      </c>
      <c r="B25" s="17" t="s">
        <v>44</v>
      </c>
      <c r="C25" s="11"/>
      <c r="D25" s="50" t="s">
        <v>109</v>
      </c>
      <c r="E25" s="11"/>
      <c r="F25" s="11"/>
    </row>
    <row r="26" spans="3:6" ht="12.75">
      <c r="C26" s="11"/>
      <c r="D26" s="11"/>
      <c r="E26" s="11"/>
      <c r="F26" s="11"/>
    </row>
    <row r="27" spans="2:6" ht="19.5" customHeight="1">
      <c r="B27" s="113" t="s">
        <v>105</v>
      </c>
      <c r="C27" s="113"/>
      <c r="D27" s="113"/>
      <c r="E27" s="113"/>
      <c r="F27" s="113"/>
    </row>
    <row r="28" spans="3:6" ht="12.75" hidden="1">
      <c r="C28" s="11"/>
      <c r="D28" s="11" t="str">
        <f>TEXT(D13,"DD/MM/YY")</f>
        <v>01/04/06</v>
      </c>
      <c r="E28" s="11"/>
      <c r="F28" s="11"/>
    </row>
    <row r="29" spans="3:6" ht="12.75" hidden="1">
      <c r="C29" s="11"/>
      <c r="D29" s="11" t="str">
        <f>TEXT(F13,"DD/MM/YY")</f>
        <v>31/03/07</v>
      </c>
      <c r="E29" s="11"/>
      <c r="F29" s="11"/>
    </row>
    <row r="30" spans="2:6" ht="12.75">
      <c r="B30" s="42" t="s">
        <v>89</v>
      </c>
      <c r="C30" s="11"/>
      <c r="D30" s="11"/>
      <c r="E30" s="11"/>
      <c r="F30" s="11"/>
    </row>
    <row r="31" spans="3:6" ht="35.25" customHeight="1">
      <c r="C31" s="102"/>
      <c r="D31" s="102"/>
      <c r="E31" s="102"/>
      <c r="F31" s="102"/>
    </row>
    <row r="32" spans="2:6" ht="32.25" customHeight="1">
      <c r="B32" s="32" t="s">
        <v>85</v>
      </c>
      <c r="C32" s="102"/>
      <c r="D32" s="102"/>
      <c r="E32" s="102"/>
      <c r="F32" s="102"/>
    </row>
    <row r="34" spans="2:13" ht="18" customHeight="1">
      <c r="B34" s="11" t="s">
        <v>99</v>
      </c>
      <c r="C34" s="46" t="s">
        <v>102</v>
      </c>
      <c r="D34" s="11"/>
      <c r="M34" s="72" t="s">
        <v>66</v>
      </c>
    </row>
    <row r="35" spans="2:13" ht="18" customHeight="1">
      <c r="B35" s="11" t="s">
        <v>100</v>
      </c>
      <c r="C35" s="47" t="s">
        <v>103</v>
      </c>
      <c r="D35" s="11"/>
      <c r="M35" s="72" t="s">
        <v>122</v>
      </c>
    </row>
    <row r="36" spans="2:13" ht="18" customHeight="1">
      <c r="B36" s="11" t="s">
        <v>101</v>
      </c>
      <c r="C36" s="82" t="s">
        <v>104</v>
      </c>
      <c r="D36" s="11"/>
      <c r="M36" s="72" t="s">
        <v>125</v>
      </c>
    </row>
    <row r="37" spans="2:13" ht="18.75" customHeight="1">
      <c r="B37" s="11" t="s">
        <v>124</v>
      </c>
      <c r="C37" s="95" t="s">
        <v>122</v>
      </c>
      <c r="M37" s="72" t="s">
        <v>126</v>
      </c>
    </row>
    <row r="38" ht="18.75" customHeight="1">
      <c r="M38" s="72" t="s">
        <v>127</v>
      </c>
    </row>
    <row r="39" spans="2:3" ht="12.75" hidden="1">
      <c r="B39" s="11" t="s">
        <v>132</v>
      </c>
      <c r="C39" s="88">
        <f>D9+60</f>
        <v>41999</v>
      </c>
    </row>
    <row r="43" spans="2:3" ht="12.75" hidden="1">
      <c r="B43" t="s">
        <v>133</v>
      </c>
      <c r="C43" s="88">
        <f>D9+60</f>
        <v>41999</v>
      </c>
    </row>
    <row r="44" spans="2:3" ht="12.75" hidden="1">
      <c r="B44" t="s">
        <v>134</v>
      </c>
      <c r="C44" s="90">
        <f>IF(D10-C43&lt;=0,0,D10-C43)</f>
        <v>0</v>
      </c>
    </row>
    <row r="45" ht="12.75" hidden="1"/>
    <row r="46" spans="1:2" ht="12.75" hidden="1">
      <c r="A46">
        <v>1</v>
      </c>
      <c r="B46" t="s">
        <v>131</v>
      </c>
    </row>
    <row r="47" spans="1:2" ht="12.75" hidden="1">
      <c r="A47">
        <v>2</v>
      </c>
      <c r="B47" t="str">
        <f>CONCATENATE("The appeal petition is Late by ",C44," Days and the appellant is advised to take care to file Application for Condonation of delay with the appeal petition.")</f>
        <v>The appeal petition is Late by 0 Days and the appellant is advised to take care to file Application for Condonation of delay with the appeal petition.</v>
      </c>
    </row>
  </sheetData>
  <sheetProtection password="CCA0" sheet="1" objects="1" scenarios="1"/>
  <mergeCells count="20">
    <mergeCell ref="B27:F27"/>
    <mergeCell ref="C18:F18"/>
    <mergeCell ref="C19:F19"/>
    <mergeCell ref="C21:D21"/>
    <mergeCell ref="A1:F1"/>
    <mergeCell ref="C12:F12"/>
    <mergeCell ref="C4:F4"/>
    <mergeCell ref="C5:F5"/>
    <mergeCell ref="C6:F6"/>
    <mergeCell ref="B11:F11"/>
    <mergeCell ref="C32:F32"/>
    <mergeCell ref="C31:F31"/>
    <mergeCell ref="D14:F14"/>
    <mergeCell ref="D15:F15"/>
    <mergeCell ref="D16:F16"/>
    <mergeCell ref="C20:F20"/>
    <mergeCell ref="C22:F22"/>
    <mergeCell ref="D23:F23"/>
    <mergeCell ref="D24:F24"/>
    <mergeCell ref="D17:F17"/>
  </mergeCells>
  <dataValidations count="6">
    <dataValidation type="list" allowBlank="1" showInputMessage="1" showErrorMessage="1" sqref="C20:F20">
      <formula1>"Proprietor,Partner,Director,Director/Authorised Signatory,Authorised Signatory,Manager"</formula1>
    </dataValidation>
    <dataValidation type="list" allowBlank="1" showInputMessage="1" showErrorMessage="1" sqref="D24:F24">
      <formula1>$K$4:$K$8</formula1>
    </dataValidation>
    <dataValidation type="list" allowBlank="1" showInputMessage="1" showErrorMessage="1" sqref="C37">
      <formula1>$M$34:$M$38</formula1>
    </dataValidation>
    <dataValidation type="list" allowBlank="1" showInputMessage="1" showErrorMessage="1" sqref="C6">
      <formula1>$I$12:$I$18</formula1>
    </dataValidation>
    <dataValidation type="list" allowBlank="1" showInputMessage="1" showErrorMessage="1" sqref="C4">
      <formula1>$L$12:$L$15</formula1>
    </dataValidation>
    <dataValidation type="list" allowBlank="1" showInputMessage="1" showErrorMessage="1" sqref="C5">
      <formula1>$J$12:$J$23</formula1>
    </dataValidation>
  </dataValidations>
  <hyperlinks>
    <hyperlink ref="C36" r:id="rId1" display="bmshah5@gmail.com"/>
  </hyperlinks>
  <printOptions/>
  <pageMargins left="0.75" right="0.75" top="1" bottom="1" header="0.5" footer="0.5"/>
  <pageSetup horizontalDpi="600" verticalDpi="600" orientation="portrait" paperSize="9" r:id="rId4"/>
  <legacyDrawing r:id="rId3"/>
</worksheet>
</file>

<file path=xl/worksheets/sheet3.xml><?xml version="1.0" encoding="utf-8"?>
<worksheet xmlns="http://schemas.openxmlformats.org/spreadsheetml/2006/main" xmlns:r="http://schemas.openxmlformats.org/officeDocument/2006/relationships">
  <sheetPr codeName="Sheet2"/>
  <dimension ref="A1:J69"/>
  <sheetViews>
    <sheetView zoomScale="125" zoomScaleNormal="125" zoomScalePageLayoutView="0" workbookViewId="0" topLeftCell="A37">
      <selection activeCell="B68" sqref="B68:F68"/>
    </sheetView>
  </sheetViews>
  <sheetFormatPr defaultColWidth="9.140625" defaultRowHeight="12.75"/>
  <cols>
    <col min="1" max="1" width="4.140625" style="0" customWidth="1"/>
  </cols>
  <sheetData>
    <row r="1" spans="1:10" ht="15.75">
      <c r="A1" s="117" t="s">
        <v>0</v>
      </c>
      <c r="B1" s="117"/>
      <c r="C1" s="117"/>
      <c r="D1" s="117"/>
      <c r="E1" s="117"/>
      <c r="F1" s="117"/>
      <c r="G1" s="117"/>
      <c r="H1" s="117"/>
      <c r="I1" s="117"/>
      <c r="J1" s="117"/>
    </row>
    <row r="2" ht="7.5" customHeight="1"/>
    <row r="3" spans="2:10" ht="12.75">
      <c r="B3" s="118" t="s">
        <v>1</v>
      </c>
      <c r="C3" s="118"/>
      <c r="D3" s="118"/>
      <c r="E3" s="118"/>
      <c r="F3" s="118"/>
      <c r="G3" s="118"/>
      <c r="H3" s="118"/>
      <c r="I3" s="118"/>
      <c r="J3" s="118"/>
    </row>
    <row r="5" spans="2:10" ht="12.75">
      <c r="B5" s="119" t="s">
        <v>2</v>
      </c>
      <c r="C5" s="119"/>
      <c r="D5" s="119"/>
      <c r="E5" s="119"/>
      <c r="F5" s="119"/>
      <c r="G5" s="119"/>
      <c r="H5" s="119"/>
      <c r="I5" s="119"/>
      <c r="J5" s="119"/>
    </row>
    <row r="7" spans="2:9" ht="12.75">
      <c r="B7" t="s">
        <v>3</v>
      </c>
      <c r="H7" s="12"/>
      <c r="I7" s="12"/>
    </row>
    <row r="8" spans="2:10" ht="17.25" customHeight="1">
      <c r="B8" s="120" t="str">
        <f>CONCATENATE('DATA MASTER'!C4)</f>
        <v>Select</v>
      </c>
      <c r="C8" s="120"/>
      <c r="D8" s="120"/>
      <c r="E8" s="120"/>
      <c r="F8" s="120"/>
      <c r="I8" s="31" t="s">
        <v>31</v>
      </c>
      <c r="J8" s="13">
        <f>'DATA MASTER'!C7</f>
        <v>130</v>
      </c>
    </row>
    <row r="9" spans="2:5" ht="12.75" customHeight="1">
      <c r="B9" s="116" t="str">
        <f>CONCATENATE('DATA MASTER'!C5)</f>
        <v>Select</v>
      </c>
      <c r="C9" s="116"/>
      <c r="D9" s="116"/>
      <c r="E9" s="116"/>
    </row>
    <row r="10" spans="2:5" ht="12.75">
      <c r="B10" s="116" t="str">
        <f>CONCATENATE('DATA MASTER'!C6)</f>
        <v>Select</v>
      </c>
      <c r="C10" s="116"/>
      <c r="D10" s="116"/>
      <c r="E10" s="116"/>
    </row>
    <row r="12" spans="2:9" ht="18" customHeight="1">
      <c r="B12" s="11" t="s">
        <v>4</v>
      </c>
      <c r="I12" s="83">
        <f>'DATA MASTER'!D8</f>
        <v>41712</v>
      </c>
    </row>
    <row r="13" ht="8.25" customHeight="1"/>
    <row r="14" spans="2:9" ht="18" customHeight="1">
      <c r="B14" s="11" t="str">
        <f>'DATA MASTER'!B9</f>
        <v>Date of service of Order</v>
      </c>
      <c r="I14" s="83">
        <f>'DATA MASTER'!D9</f>
        <v>41939</v>
      </c>
    </row>
    <row r="15" ht="8.25" customHeight="1"/>
    <row r="16" spans="2:10" ht="12.75">
      <c r="B16" s="94" t="s">
        <v>5</v>
      </c>
      <c r="C16" s="94"/>
      <c r="D16" s="94"/>
      <c r="E16" s="94"/>
      <c r="F16" s="94"/>
      <c r="H16" s="123" t="str">
        <f>CONCATENATE('DATA MASTER'!C12)</f>
        <v>A.C. OF S.T. I-18 (Inv.)</v>
      </c>
      <c r="I16" s="123"/>
      <c r="J16" s="123"/>
    </row>
    <row r="17" spans="2:10" ht="12.75">
      <c r="B17" s="94"/>
      <c r="C17" s="94"/>
      <c r="D17" s="94"/>
      <c r="E17" s="94"/>
      <c r="F17" s="94"/>
      <c r="H17" s="123"/>
      <c r="I17" s="123"/>
      <c r="J17" s="123"/>
    </row>
    <row r="19" spans="2:8" ht="12.75">
      <c r="B19" t="s">
        <v>6</v>
      </c>
      <c r="E19" s="1" t="s">
        <v>7</v>
      </c>
      <c r="F19" s="43" t="str">
        <f>'DATA MASTER'!D13</f>
        <v>01/04/06</v>
      </c>
      <c r="G19" s="1" t="s">
        <v>8</v>
      </c>
      <c r="H19" s="43" t="str">
        <f>'DATA MASTER'!F13</f>
        <v>31/03/07</v>
      </c>
    </row>
    <row r="21" spans="2:10" ht="21" customHeight="1">
      <c r="B21" s="94" t="s">
        <v>9</v>
      </c>
      <c r="C21" s="94"/>
      <c r="D21" s="94"/>
      <c r="E21" s="94"/>
      <c r="F21" s="94"/>
      <c r="G21" s="94"/>
      <c r="H21" s="94"/>
      <c r="I21" s="122">
        <f>'DATA MASTER'!D14</f>
        <v>0</v>
      </c>
      <c r="J21" s="122"/>
    </row>
    <row r="22" spans="2:10" ht="31.5" customHeight="1">
      <c r="B22" s="94" t="s">
        <v>10</v>
      </c>
      <c r="C22" s="94"/>
      <c r="D22" s="94"/>
      <c r="E22" s="94"/>
      <c r="F22" s="94"/>
      <c r="G22" s="94"/>
      <c r="H22" s="94"/>
      <c r="I22" s="122">
        <f>'DATA MASTER'!D15</f>
        <v>0</v>
      </c>
      <c r="J22" s="122"/>
    </row>
    <row r="23" spans="2:10" ht="33" customHeight="1">
      <c r="B23" s="94" t="s">
        <v>10</v>
      </c>
      <c r="C23" s="94"/>
      <c r="D23" s="94"/>
      <c r="E23" s="94"/>
      <c r="F23" s="94"/>
      <c r="G23" s="94"/>
      <c r="H23" s="94"/>
      <c r="I23" s="122">
        <f>'DATA MASTER'!D16</f>
        <v>0</v>
      </c>
      <c r="J23" s="122"/>
    </row>
    <row r="24" spans="9:10" ht="12.75">
      <c r="I24" s="11"/>
      <c r="J24" s="11"/>
    </row>
    <row r="25" spans="8:10" ht="12.75">
      <c r="H25" s="2" t="s">
        <v>11</v>
      </c>
      <c r="I25" s="122">
        <f>I21+I22+I23</f>
        <v>0</v>
      </c>
      <c r="J25" s="122"/>
    </row>
    <row r="27" spans="2:10" ht="95.25" customHeight="1">
      <c r="B27" s="121" t="str">
        <f>CONCATENATE("The appeal petition of ",'DATA MASTER'!C19," ","who is ",'DATA MASTER'!C20," of ",'DATA MASTER'!C18," carrying on the business known as ",'DATA MASTER'!C18," holding Registration Certificate No.",'DATA MASTER'!C21," under The Central Sales Tax Act, 1956, whose only / chief place of business is in the district of ",'DATA MASTER'!D24,"is situated at  ",'DATA MASTER'!C22," residing at ","___","showeth as follows: -")</f>
        <v>The appeal petition of Nizar Rangara who is Director of Malik Tyres Pvt. Ltd. carrying on the business known as Malik Tyres Pvt. Ltd. holding Registration Certificate No.27540031952C under The Central Sales Tax Act, 1956, whose only / chief place of business is in the district of Selectis situated at  10, Marine House, Dongri, Mumbai - 400009 residing at ___showeth as follows: -</v>
      </c>
      <c r="C27" s="121"/>
      <c r="D27" s="121"/>
      <c r="E27" s="121"/>
      <c r="F27" s="121"/>
      <c r="G27" s="121"/>
      <c r="H27" s="121"/>
      <c r="I27" s="121"/>
      <c r="J27" s="121"/>
    </row>
    <row r="29" spans="1:10" ht="24" customHeight="1">
      <c r="A29" s="3">
        <v>1</v>
      </c>
      <c r="B29" s="121" t="s">
        <v>12</v>
      </c>
      <c r="C29" s="121"/>
      <c r="D29" s="121"/>
      <c r="E29" s="121"/>
      <c r="F29" s="121"/>
      <c r="G29" s="121"/>
      <c r="H29" s="121"/>
      <c r="I29" s="121"/>
      <c r="J29" s="121"/>
    </row>
    <row r="30" spans="1:10" ht="12.75" customHeight="1">
      <c r="A30" s="3">
        <v>2</v>
      </c>
      <c r="B30" s="121" t="s">
        <v>13</v>
      </c>
      <c r="C30" s="121"/>
      <c r="D30" s="121"/>
      <c r="E30" s="121"/>
      <c r="F30" s="121"/>
      <c r="G30" s="121"/>
      <c r="H30" s="121"/>
      <c r="I30" s="121"/>
      <c r="J30" s="121"/>
    </row>
    <row r="31" spans="1:10" ht="12.75">
      <c r="A31" s="3">
        <v>3</v>
      </c>
      <c r="B31" s="121" t="s">
        <v>14</v>
      </c>
      <c r="C31" s="121"/>
      <c r="D31" s="121"/>
      <c r="E31" s="121"/>
      <c r="F31" s="121"/>
      <c r="G31" s="121"/>
      <c r="H31" s="121"/>
      <c r="I31" s="121"/>
      <c r="J31" s="121"/>
    </row>
    <row r="32" spans="1:10" ht="48.75" customHeight="1">
      <c r="A32" s="3">
        <v>4</v>
      </c>
      <c r="B32" s="121" t="s">
        <v>15</v>
      </c>
      <c r="C32" s="121"/>
      <c r="D32" s="121"/>
      <c r="E32" s="121"/>
      <c r="F32" s="121"/>
      <c r="G32" s="121"/>
      <c r="H32" s="121"/>
      <c r="I32" s="121"/>
      <c r="J32" s="121"/>
    </row>
    <row r="33" spans="1:10" ht="72.75" customHeight="1">
      <c r="A33" s="3">
        <v>5</v>
      </c>
      <c r="B33" s="121" t="str">
        <f>CONCATENATE("The appellant's turnover of sales in the course of interstate trade or commerce for the place of business situated in the district of ",'DATA MASTER'!D24," for the period from ",'DATA MASTER'!D28," to ",'DATA MASTER'!D29," was Rupees ",'DATA MASTER'!D23,"."," Such turnover of Inter-state sales was the whole turnover of Interstate sales by the appellant during the period. The appellant has no other turnover of Interstate sales subject to Central sales tax or otherwise during the said period.")</f>
        <v>The appellant's turnover of sales in the course of interstate trade or commerce for the place of business situated in the district of Select for the period from 01/04/06 to 31/03/07 was Rupees . Such turnover of Inter-state sales was the whole turnover of Interstate sales by the appellant during the period. The appellant has no other turnover of Interstate sales subject to Central sales tax or otherwise during the said period.</v>
      </c>
      <c r="C33" s="121"/>
      <c r="D33" s="121"/>
      <c r="E33" s="121"/>
      <c r="F33" s="121"/>
      <c r="G33" s="121"/>
      <c r="H33" s="121"/>
      <c r="I33" s="121"/>
      <c r="J33" s="121"/>
    </row>
    <row r="34" spans="1:10" ht="50.25" customHeight="1">
      <c r="A34" s="3">
        <v>6</v>
      </c>
      <c r="B34" s="121" t="str">
        <f>CONCATENATE("The appellant's turnover of Inter-state sales subject to Central Sales Tax during the period from ",'DATA MASTER'!D28," to ",'DATA MASTER'!D29," and the Central Sales Tax and penalty payable under the Act, was as under: -")</f>
        <v>The appellant's turnover of Inter-state sales subject to Central Sales Tax during the period from 01/04/06 to 31/03/07 and the Central Sales Tax and penalty payable under the Act, was as under: -</v>
      </c>
      <c r="C34" s="121"/>
      <c r="D34" s="121"/>
      <c r="E34" s="121"/>
      <c r="F34" s="121"/>
      <c r="G34" s="121"/>
      <c r="H34" s="121"/>
      <c r="I34" s="121"/>
      <c r="J34" s="121"/>
    </row>
    <row r="35" spans="3:8" ht="12.75">
      <c r="C35" t="s">
        <v>16</v>
      </c>
      <c r="H35" t="s">
        <v>16</v>
      </c>
    </row>
    <row r="37" spans="3:9" ht="18" customHeight="1">
      <c r="C37" s="126">
        <f>'DATA MASTER'!D23</f>
        <v>0</v>
      </c>
      <c r="D37" s="126"/>
      <c r="F37" s="10" t="s">
        <v>17</v>
      </c>
      <c r="H37" s="126">
        <f>'DATA MASTER'!D14</f>
        <v>0</v>
      </c>
      <c r="I37" s="126"/>
    </row>
    <row r="38" spans="6:9" ht="18" customHeight="1">
      <c r="F38" s="11" t="s">
        <v>18</v>
      </c>
      <c r="H38" s="126">
        <f>'DATA MASTER'!D15</f>
        <v>0</v>
      </c>
      <c r="I38" s="126"/>
    </row>
    <row r="39" spans="6:9" ht="18" customHeight="1">
      <c r="F39" s="11" t="s">
        <v>19</v>
      </c>
      <c r="H39" s="126">
        <f>'DATA MASTER'!D16</f>
        <v>0</v>
      </c>
      <c r="I39" s="126"/>
    </row>
    <row r="41" spans="1:10" ht="33" customHeight="1">
      <c r="A41" s="3">
        <v>7</v>
      </c>
      <c r="B41" s="121" t="s">
        <v>20</v>
      </c>
      <c r="C41" s="121"/>
      <c r="D41" s="121"/>
      <c r="E41" s="121"/>
      <c r="F41" s="121"/>
      <c r="G41" s="121"/>
      <c r="H41" s="121"/>
      <c r="I41" s="121"/>
      <c r="J41" s="121"/>
    </row>
    <row r="43" spans="1:7" ht="20.25" customHeight="1">
      <c r="A43" s="3">
        <v>8</v>
      </c>
      <c r="B43" s="4" t="s">
        <v>21</v>
      </c>
      <c r="G43" s="5" t="s">
        <v>22</v>
      </c>
    </row>
    <row r="44" spans="1:10" ht="29.25" customHeight="1">
      <c r="A44" s="3">
        <v>9</v>
      </c>
      <c r="B44" s="4" t="s">
        <v>23</v>
      </c>
      <c r="G44" s="127" t="s">
        <v>24</v>
      </c>
      <c r="H44" s="127"/>
      <c r="I44" s="127"/>
      <c r="J44" s="127"/>
    </row>
    <row r="46" spans="2:10" ht="33" customHeight="1">
      <c r="B46" s="121" t="str">
        <f>CONCATENATE("The appellant ",'DATA MASTER'!C19," does hereby declare that what is stated herein above is true of the best of his knowledge and belief.")</f>
        <v>The appellant Nizar Rangara does hereby declare that what is stated herein above is true of the best of his knowledge and belief.</v>
      </c>
      <c r="C46" s="121"/>
      <c r="D46" s="121"/>
      <c r="E46" s="121"/>
      <c r="F46" s="121"/>
      <c r="G46" s="121"/>
      <c r="H46" s="121"/>
      <c r="I46" s="121"/>
      <c r="J46" s="121"/>
    </row>
    <row r="50" spans="6:10" ht="12.75">
      <c r="F50" s="8" t="s">
        <v>27</v>
      </c>
      <c r="G50" s="128" t="str">
        <f>CONCATENATE('DATA MASTER'!C18)</f>
        <v>Malik Tyres Pvt. Ltd.</v>
      </c>
      <c r="H50" s="128"/>
      <c r="I50" s="128"/>
      <c r="J50" s="128"/>
    </row>
    <row r="51" spans="6:10" ht="12.75">
      <c r="F51" s="8"/>
      <c r="G51" s="7"/>
      <c r="H51" s="7"/>
      <c r="I51" s="7"/>
      <c r="J51" s="7"/>
    </row>
    <row r="54" spans="2:3" ht="16.5" customHeight="1">
      <c r="B54" t="s">
        <v>25</v>
      </c>
      <c r="C54" s="20" t="str">
        <f>'DATA MASTER'!D24</f>
        <v>Select</v>
      </c>
    </row>
    <row r="55" spans="6:10" ht="12.75">
      <c r="F55" s="6" t="s">
        <v>28</v>
      </c>
      <c r="G55" s="9"/>
      <c r="H55" s="9"/>
      <c r="I55" s="9"/>
      <c r="J55" s="9"/>
    </row>
    <row r="56" spans="2:10" ht="18" customHeight="1">
      <c r="B56" t="s">
        <v>26</v>
      </c>
      <c r="C56" s="16" t="str">
        <f>'DATA MASTER'!D25</f>
        <v>25/05/15</v>
      </c>
      <c r="F56" s="6" t="s">
        <v>29</v>
      </c>
      <c r="G56" s="124" t="str">
        <f>'DATA MASTER'!C19</f>
        <v>Nizar Rangara</v>
      </c>
      <c r="H56" s="124"/>
      <c r="I56" s="124"/>
      <c r="J56" s="124"/>
    </row>
    <row r="57" spans="6:10" ht="18" customHeight="1">
      <c r="F57" s="6" t="s">
        <v>30</v>
      </c>
      <c r="G57" s="125" t="str">
        <f>'DATA MASTER'!C20</f>
        <v>Director</v>
      </c>
      <c r="H57" s="125"/>
      <c r="I57" s="125"/>
      <c r="J57" s="125"/>
    </row>
    <row r="60" ht="12.75">
      <c r="A60" t="s">
        <v>32</v>
      </c>
    </row>
    <row r="62" spans="1:2" ht="18" customHeight="1">
      <c r="A62" s="14">
        <v>1</v>
      </c>
      <c r="B62" s="15" t="s">
        <v>33</v>
      </c>
    </row>
    <row r="63" spans="1:2" ht="12.75">
      <c r="A63" s="14">
        <v>2</v>
      </c>
      <c r="B63" s="15" t="s">
        <v>98</v>
      </c>
    </row>
    <row r="64" spans="1:8" ht="12.75">
      <c r="A64" s="14">
        <v>3</v>
      </c>
      <c r="B64" s="15" t="str">
        <f>'DATA MASTER'!B34</f>
        <v>Name of Tax Professional</v>
      </c>
      <c r="F64" s="44" t="str">
        <f>CONCATENATE('DATA MASTER'!C34)</f>
        <v>Bharat M. Shah</v>
      </c>
      <c r="H64" s="44" t="str">
        <f>CONCATENATE('DATA MASTER'!C37)</f>
        <v>Sales Tax Practitioner</v>
      </c>
    </row>
    <row r="65" spans="1:6" ht="12.75">
      <c r="A65" s="14">
        <v>4</v>
      </c>
      <c r="B65" s="15" t="str">
        <f>'DATA MASTER'!B35</f>
        <v>Mobile No. of Tax Professional</v>
      </c>
      <c r="F65" s="44" t="str">
        <f>CONCATENATE('DATA MASTER'!C35)</f>
        <v>9769113358</v>
      </c>
    </row>
    <row r="66" spans="1:6" ht="12.75">
      <c r="A66" s="14">
        <v>5</v>
      </c>
      <c r="B66" s="15" t="str">
        <f>'DATA MASTER'!B36</f>
        <v>e-mail ID of Tax Professional</v>
      </c>
      <c r="F66" s="45" t="str">
        <f>CONCATENATE('DATA MASTER'!C36)</f>
        <v>bmshah5@gmail.com</v>
      </c>
    </row>
    <row r="68" spans="2:6" ht="15">
      <c r="B68" s="84"/>
      <c r="C68" s="11"/>
      <c r="E68" s="85"/>
      <c r="F68" s="11"/>
    </row>
    <row r="69" spans="3:10" ht="29.25" customHeight="1">
      <c r="C69" s="87"/>
      <c r="D69" s="87"/>
      <c r="E69" s="87"/>
      <c r="F69" s="87"/>
      <c r="G69" s="87"/>
      <c r="H69" s="87"/>
      <c r="I69" s="87"/>
      <c r="J69" s="87"/>
    </row>
  </sheetData>
  <sheetProtection/>
  <mergeCells count="32">
    <mergeCell ref="G56:J56"/>
    <mergeCell ref="G57:J57"/>
    <mergeCell ref="C37:D37"/>
    <mergeCell ref="H37:I37"/>
    <mergeCell ref="H38:I38"/>
    <mergeCell ref="H39:I39"/>
    <mergeCell ref="B41:J41"/>
    <mergeCell ref="B46:J46"/>
    <mergeCell ref="G44:J44"/>
    <mergeCell ref="G50:J50"/>
    <mergeCell ref="B31:J31"/>
    <mergeCell ref="B32:J32"/>
    <mergeCell ref="B23:H23"/>
    <mergeCell ref="I21:J21"/>
    <mergeCell ref="I22:J22"/>
    <mergeCell ref="I23:J23"/>
    <mergeCell ref="B34:J34"/>
    <mergeCell ref="I25:J25"/>
    <mergeCell ref="B27:J27"/>
    <mergeCell ref="H16:J17"/>
    <mergeCell ref="B21:H21"/>
    <mergeCell ref="B22:H22"/>
    <mergeCell ref="B16:F17"/>
    <mergeCell ref="B33:J33"/>
    <mergeCell ref="B29:J29"/>
    <mergeCell ref="B30:J30"/>
    <mergeCell ref="B9:E9"/>
    <mergeCell ref="B10:E10"/>
    <mergeCell ref="A1:J1"/>
    <mergeCell ref="B3:J3"/>
    <mergeCell ref="B5:J5"/>
    <mergeCell ref="B8:F8"/>
  </mergeCells>
  <printOptions/>
  <pageMargins left="0.7480314960629921" right="0.7480314960629921"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I45"/>
  <sheetViews>
    <sheetView zoomScalePageLayoutView="0" workbookViewId="0" topLeftCell="A7">
      <selection activeCell="B41" sqref="B41"/>
    </sheetView>
  </sheetViews>
  <sheetFormatPr defaultColWidth="9.140625" defaultRowHeight="12.75"/>
  <cols>
    <col min="1" max="1" width="4.8515625" style="0" customWidth="1"/>
  </cols>
  <sheetData>
    <row r="1" spans="1:35" ht="36" customHeight="1">
      <c r="A1" s="23"/>
      <c r="B1" s="129" t="s">
        <v>47</v>
      </c>
      <c r="C1" s="129"/>
      <c r="D1" s="129"/>
      <c r="E1" s="129"/>
      <c r="F1" s="129"/>
      <c r="G1" s="129"/>
      <c r="H1" s="129"/>
      <c r="I1" s="129"/>
      <c r="J1" s="129"/>
      <c r="AI1" t="s">
        <v>63</v>
      </c>
    </row>
    <row r="2" spans="1:35" ht="12.75">
      <c r="A2" s="23"/>
      <c r="B2" s="33"/>
      <c r="C2" s="23"/>
      <c r="D2" s="23"/>
      <c r="E2" s="23"/>
      <c r="F2" s="23"/>
      <c r="G2" s="23"/>
      <c r="H2" s="23"/>
      <c r="I2" s="23"/>
      <c r="J2" s="34"/>
      <c r="AI2" s="29" t="s">
        <v>64</v>
      </c>
    </row>
    <row r="3" spans="1:10" ht="12.75">
      <c r="A3" s="23"/>
      <c r="B3" s="33"/>
      <c r="C3" s="23"/>
      <c r="D3" s="23"/>
      <c r="E3" s="23"/>
      <c r="F3" s="23"/>
      <c r="G3" s="23"/>
      <c r="H3" s="24" t="s">
        <v>48</v>
      </c>
      <c r="I3" s="25" t="str">
        <f>'DATA MASTER'!D25</f>
        <v>25/05/15</v>
      </c>
      <c r="J3" s="34"/>
    </row>
    <row r="4" spans="1:10" ht="12.75">
      <c r="A4" s="23"/>
      <c r="B4" s="33"/>
      <c r="C4" s="23"/>
      <c r="D4" s="23"/>
      <c r="E4" s="23"/>
      <c r="F4" s="23"/>
      <c r="G4" s="23"/>
      <c r="H4" s="23"/>
      <c r="I4" s="23"/>
      <c r="J4" s="34"/>
    </row>
    <row r="5" spans="1:10" ht="12.75">
      <c r="A5" s="23"/>
      <c r="B5" s="33" t="s">
        <v>3</v>
      </c>
      <c r="C5" s="23"/>
      <c r="D5" s="23"/>
      <c r="E5" s="23"/>
      <c r="F5" s="23"/>
      <c r="G5" s="23"/>
      <c r="H5" s="23"/>
      <c r="I5" s="23"/>
      <c r="J5" s="34"/>
    </row>
    <row r="6" spans="1:10" ht="12.75">
      <c r="A6" s="23"/>
      <c r="B6" s="35" t="str">
        <f>CONCATENATE('DATA MASTER'!C4)</f>
        <v>Select</v>
      </c>
      <c r="C6" s="23"/>
      <c r="D6" s="23"/>
      <c r="E6" s="23"/>
      <c r="F6" s="23"/>
      <c r="G6" s="23"/>
      <c r="H6" s="23"/>
      <c r="I6" s="23"/>
      <c r="J6" s="34"/>
    </row>
    <row r="7" spans="1:10" ht="12.75">
      <c r="A7" s="23"/>
      <c r="B7" s="35" t="str">
        <f>CONCATENATE('DATA MASTER'!C5)</f>
        <v>Select</v>
      </c>
      <c r="C7" s="23"/>
      <c r="D7" s="23"/>
      <c r="E7" s="23"/>
      <c r="F7" s="23"/>
      <c r="G7" s="23"/>
      <c r="H7" s="23"/>
      <c r="I7" s="23"/>
      <c r="J7" s="34"/>
    </row>
    <row r="8" spans="1:10" ht="12.75">
      <c r="A8" s="23"/>
      <c r="B8" s="35" t="str">
        <f>CONCATENATE('DATA MASTER'!C6)</f>
        <v>Select</v>
      </c>
      <c r="C8" s="23"/>
      <c r="D8" s="23"/>
      <c r="E8" s="23"/>
      <c r="F8" s="23"/>
      <c r="G8" s="23"/>
      <c r="H8" s="23"/>
      <c r="I8" s="23"/>
      <c r="J8" s="34"/>
    </row>
    <row r="9" spans="1:10" ht="12.75">
      <c r="A9" s="23"/>
      <c r="B9" s="33" t="s">
        <v>49</v>
      </c>
      <c r="C9" s="23"/>
      <c r="D9" s="23"/>
      <c r="E9" s="23"/>
      <c r="F9" s="23"/>
      <c r="G9" s="23"/>
      <c r="H9" s="23"/>
      <c r="I9" s="23"/>
      <c r="J9" s="34"/>
    </row>
    <row r="10" spans="1:10" ht="12.75">
      <c r="A10" s="23"/>
      <c r="B10" s="33"/>
      <c r="C10" s="23"/>
      <c r="D10" s="23"/>
      <c r="E10" s="23"/>
      <c r="F10" s="23"/>
      <c r="G10" s="23"/>
      <c r="H10" s="23"/>
      <c r="I10" s="23"/>
      <c r="J10" s="34"/>
    </row>
    <row r="11" spans="1:10" ht="53.25" customHeight="1">
      <c r="A11" s="23"/>
      <c r="B11" s="33"/>
      <c r="C11" s="26" t="s">
        <v>50</v>
      </c>
      <c r="D11" s="130" t="str">
        <f>CONCATENATE("Stay against Coercieve recovery of Assessed dues in case of M/S ",'DATA MASTER'!C18," holding Tax Identification No. ",'DATA MASTER'!C21," for the period from ",'DATA MASTER'!D13," to ",'DATA MASTER'!F13)</f>
        <v>Stay against Coercieve recovery of Assessed dues in case of M/S Malik Tyres Pvt. Ltd. holding Tax Identification No. 27540031952C for the period from 01/04/06 to 31/03/07</v>
      </c>
      <c r="E11" s="130"/>
      <c r="F11" s="130"/>
      <c r="G11" s="130"/>
      <c r="H11" s="130"/>
      <c r="I11" s="130"/>
      <c r="J11" s="131"/>
    </row>
    <row r="12" spans="1:10" ht="12.75">
      <c r="A12" s="23"/>
      <c r="B12" s="33"/>
      <c r="C12" s="23"/>
      <c r="D12" s="23"/>
      <c r="E12" s="23"/>
      <c r="F12" s="23"/>
      <c r="G12" s="23"/>
      <c r="H12" s="23"/>
      <c r="I12" s="23"/>
      <c r="J12" s="34"/>
    </row>
    <row r="13" spans="1:10" ht="12.75">
      <c r="A13" s="23"/>
      <c r="B13" s="33"/>
      <c r="C13" s="23"/>
      <c r="D13" s="23"/>
      <c r="E13" s="23"/>
      <c r="F13" s="23"/>
      <c r="G13" s="23"/>
      <c r="H13" s="23"/>
      <c r="I13" s="23"/>
      <c r="J13" s="34"/>
    </row>
    <row r="14" spans="1:10" ht="69" customHeight="1">
      <c r="A14" s="23"/>
      <c r="B14" s="132" t="str">
        <f>CONCATENATE(AI1,'DATA MASTER'!C18,'STAY APPLICATION'!AI2)</f>
        <v>The appellant M/S Malik Tyres Pvt. Ltd. submits that the appeal petition under Central Sales Tax Act, 1956 for the period referred herein has been filed and your honour is requested for grant of Inerim / ad-interim / Final Stay against Coercieve recovery of dues assessed including Interest and penalties levied and the assessment order / as per 1st Appeal Order.</v>
      </c>
      <c r="C14" s="133"/>
      <c r="D14" s="133"/>
      <c r="E14" s="133"/>
      <c r="F14" s="133"/>
      <c r="G14" s="133"/>
      <c r="H14" s="133"/>
      <c r="I14" s="133"/>
      <c r="J14" s="134"/>
    </row>
    <row r="15" spans="1:10" ht="12.75">
      <c r="A15" s="23"/>
      <c r="B15" s="33"/>
      <c r="C15" s="23"/>
      <c r="D15" s="23"/>
      <c r="E15" s="23"/>
      <c r="F15" s="23"/>
      <c r="G15" s="23"/>
      <c r="H15" s="30" t="s">
        <v>58</v>
      </c>
      <c r="I15" s="30" t="s">
        <v>59</v>
      </c>
      <c r="J15" s="36" t="s">
        <v>60</v>
      </c>
    </row>
    <row r="16" spans="1:10" ht="18" customHeight="1">
      <c r="A16" s="23"/>
      <c r="B16" s="37">
        <v>1</v>
      </c>
      <c r="C16" s="27" t="s">
        <v>52</v>
      </c>
      <c r="D16" s="27"/>
      <c r="E16" s="27"/>
      <c r="F16" s="27"/>
      <c r="G16" s="27"/>
      <c r="H16" s="27">
        <f>'DATA MASTER'!D23</f>
        <v>0</v>
      </c>
      <c r="I16" s="27"/>
      <c r="J16" s="38">
        <f>H16-I16</f>
        <v>0</v>
      </c>
    </row>
    <row r="17" spans="1:10" ht="18" customHeight="1">
      <c r="A17" s="23"/>
      <c r="B17" s="37">
        <v>2</v>
      </c>
      <c r="C17" s="27" t="s">
        <v>51</v>
      </c>
      <c r="D17" s="27"/>
      <c r="E17" s="27"/>
      <c r="F17" s="27"/>
      <c r="G17" s="27"/>
      <c r="H17" s="28">
        <f>'DATA MASTER'!D14</f>
        <v>0</v>
      </c>
      <c r="I17" s="27">
        <v>0</v>
      </c>
      <c r="J17" s="38">
        <f aca="true" t="shared" si="0" ref="J17:J22">H17-I17</f>
        <v>0</v>
      </c>
    </row>
    <row r="18" spans="1:10" ht="18" customHeight="1">
      <c r="A18" s="23"/>
      <c r="B18" s="37">
        <v>3</v>
      </c>
      <c r="C18" s="27" t="s">
        <v>54</v>
      </c>
      <c r="D18" s="27"/>
      <c r="E18" s="27"/>
      <c r="F18" s="27"/>
      <c r="G18" s="27"/>
      <c r="H18" s="27"/>
      <c r="I18" s="27"/>
      <c r="J18" s="38">
        <f t="shared" si="0"/>
        <v>0</v>
      </c>
    </row>
    <row r="19" spans="1:10" ht="18" customHeight="1">
      <c r="A19" s="23"/>
      <c r="B19" s="37">
        <v>4</v>
      </c>
      <c r="C19" s="27" t="s">
        <v>55</v>
      </c>
      <c r="D19" s="27"/>
      <c r="E19" s="27"/>
      <c r="F19" s="27"/>
      <c r="G19" s="27"/>
      <c r="H19" s="27"/>
      <c r="I19" s="27"/>
      <c r="J19" s="38">
        <f t="shared" si="0"/>
        <v>0</v>
      </c>
    </row>
    <row r="20" spans="1:10" ht="18" customHeight="1">
      <c r="A20" s="23"/>
      <c r="B20" s="37">
        <v>5</v>
      </c>
      <c r="C20" s="27" t="s">
        <v>53</v>
      </c>
      <c r="D20" s="27"/>
      <c r="E20" s="27"/>
      <c r="F20" s="27"/>
      <c r="G20" s="27"/>
      <c r="H20" s="28">
        <f>'DATA MASTER'!D15</f>
        <v>0</v>
      </c>
      <c r="I20" s="27">
        <v>0</v>
      </c>
      <c r="J20" s="38">
        <f t="shared" si="0"/>
        <v>0</v>
      </c>
    </row>
    <row r="21" spans="1:10" ht="18" customHeight="1">
      <c r="A21" s="23"/>
      <c r="B21" s="37">
        <v>6</v>
      </c>
      <c r="C21" s="27" t="s">
        <v>56</v>
      </c>
      <c r="D21" s="27"/>
      <c r="E21" s="27"/>
      <c r="F21" s="27"/>
      <c r="G21" s="27"/>
      <c r="H21" s="28"/>
      <c r="I21" s="27"/>
      <c r="J21" s="38">
        <f>H21-I21</f>
        <v>0</v>
      </c>
    </row>
    <row r="22" spans="1:10" ht="18" customHeight="1">
      <c r="A22" s="23"/>
      <c r="B22" s="37">
        <v>7</v>
      </c>
      <c r="C22" s="27" t="s">
        <v>57</v>
      </c>
      <c r="D22" s="27"/>
      <c r="E22" s="27"/>
      <c r="F22" s="27"/>
      <c r="G22" s="27"/>
      <c r="H22" s="27">
        <f>'DATA MASTER'!D16</f>
        <v>0</v>
      </c>
      <c r="I22" s="27"/>
      <c r="J22" s="38">
        <f t="shared" si="0"/>
        <v>0</v>
      </c>
    </row>
    <row r="23" spans="1:10" ht="12.75">
      <c r="A23" s="23"/>
      <c r="B23" s="33"/>
      <c r="C23" s="23"/>
      <c r="D23" s="23"/>
      <c r="E23" s="23"/>
      <c r="F23" s="23"/>
      <c r="G23" s="23"/>
      <c r="H23" s="23"/>
      <c r="I23" s="23"/>
      <c r="J23" s="34"/>
    </row>
    <row r="24" spans="1:10" ht="12.75">
      <c r="A24" s="23"/>
      <c r="B24" s="33"/>
      <c r="C24" s="23"/>
      <c r="D24" s="23"/>
      <c r="E24" s="23"/>
      <c r="F24" s="23"/>
      <c r="G24" s="23"/>
      <c r="H24" s="48">
        <f>SUM(H16:H22)</f>
        <v>0</v>
      </c>
      <c r="I24" s="23">
        <f>SUM(I16:I22)</f>
        <v>0</v>
      </c>
      <c r="J24" s="34">
        <f>SUM(J16:J22)</f>
        <v>0</v>
      </c>
    </row>
    <row r="25" spans="1:10" ht="12.75">
      <c r="A25" s="23"/>
      <c r="B25" s="33"/>
      <c r="C25" s="23"/>
      <c r="D25" s="23"/>
      <c r="E25" s="23"/>
      <c r="F25" s="23"/>
      <c r="G25" s="23"/>
      <c r="H25" s="23"/>
      <c r="I25" s="23"/>
      <c r="J25" s="34"/>
    </row>
    <row r="26" spans="1:10" ht="12.75">
      <c r="A26" s="23"/>
      <c r="B26" s="33"/>
      <c r="C26" s="23"/>
      <c r="D26" s="23"/>
      <c r="E26" s="23"/>
      <c r="F26" s="23"/>
      <c r="G26" s="23"/>
      <c r="H26" s="23"/>
      <c r="I26" s="23"/>
      <c r="J26" s="34"/>
    </row>
    <row r="27" spans="1:10" ht="12.75">
      <c r="A27" s="23"/>
      <c r="B27" s="33"/>
      <c r="C27" s="23"/>
      <c r="D27" s="23"/>
      <c r="E27" s="23"/>
      <c r="F27" s="23"/>
      <c r="G27" s="23"/>
      <c r="H27" s="23"/>
      <c r="I27" s="23"/>
      <c r="J27" s="34"/>
    </row>
    <row r="28" spans="1:10" ht="12.75">
      <c r="A28" s="23"/>
      <c r="B28" s="33" t="s">
        <v>61</v>
      </c>
      <c r="C28" s="23"/>
      <c r="D28" s="23"/>
      <c r="E28" s="23"/>
      <c r="F28" s="23"/>
      <c r="G28" s="23"/>
      <c r="H28" s="23"/>
      <c r="I28" s="23"/>
      <c r="J28" s="34"/>
    </row>
    <row r="29" spans="1:10" ht="12.75">
      <c r="A29" s="23"/>
      <c r="B29" s="33"/>
      <c r="C29" s="23"/>
      <c r="D29" s="23"/>
      <c r="E29" s="23"/>
      <c r="F29" s="23"/>
      <c r="G29" s="23"/>
      <c r="H29" s="23"/>
      <c r="I29" s="23"/>
      <c r="J29" s="34"/>
    </row>
    <row r="30" spans="1:10" ht="12.75">
      <c r="A30" s="23"/>
      <c r="B30" s="33" t="s">
        <v>62</v>
      </c>
      <c r="C30" s="23"/>
      <c r="D30" s="23"/>
      <c r="E30" s="23"/>
      <c r="F30" s="23"/>
      <c r="G30" s="23"/>
      <c r="H30" s="23"/>
      <c r="I30" s="23"/>
      <c r="J30" s="34"/>
    </row>
    <row r="31" spans="1:10" ht="12.75">
      <c r="A31" s="23"/>
      <c r="B31" s="33" t="str">
        <f>CONCATENATE("For ",'DATA MASTER'!C18,)</f>
        <v>For Malik Tyres Pvt. Ltd.</v>
      </c>
      <c r="C31" s="23"/>
      <c r="D31" s="23"/>
      <c r="E31" s="23"/>
      <c r="F31" s="23"/>
      <c r="G31" s="23"/>
      <c r="H31" s="23"/>
      <c r="I31" s="23"/>
      <c r="J31" s="34"/>
    </row>
    <row r="32" spans="1:10" ht="12.75">
      <c r="A32" s="23"/>
      <c r="B32" s="33"/>
      <c r="C32" s="23"/>
      <c r="D32" s="23"/>
      <c r="E32" s="23"/>
      <c r="F32" s="23"/>
      <c r="G32" s="23"/>
      <c r="H32" s="23"/>
      <c r="I32" s="23"/>
      <c r="J32" s="34"/>
    </row>
    <row r="33" spans="1:10" ht="12.75">
      <c r="A33" s="23"/>
      <c r="B33" s="33"/>
      <c r="C33" s="23"/>
      <c r="D33" s="23"/>
      <c r="E33" s="23"/>
      <c r="F33" s="23"/>
      <c r="G33" s="23"/>
      <c r="H33" s="23"/>
      <c r="I33" s="23"/>
      <c r="J33" s="34"/>
    </row>
    <row r="34" spans="1:10" ht="12.75">
      <c r="A34" s="23"/>
      <c r="B34" s="33"/>
      <c r="C34" s="23"/>
      <c r="D34" s="23"/>
      <c r="E34" s="23"/>
      <c r="F34" s="23"/>
      <c r="G34" s="23"/>
      <c r="H34" s="23"/>
      <c r="I34" s="23"/>
      <c r="J34" s="34"/>
    </row>
    <row r="35" spans="1:10" ht="12.75">
      <c r="A35" s="23"/>
      <c r="B35" s="33"/>
      <c r="C35" s="23"/>
      <c r="D35" s="23"/>
      <c r="E35" s="23"/>
      <c r="F35" s="23"/>
      <c r="G35" s="23"/>
      <c r="H35" s="23"/>
      <c r="I35" s="23"/>
      <c r="J35" s="34"/>
    </row>
    <row r="36" spans="1:10" ht="12.75">
      <c r="A36" s="23"/>
      <c r="B36" s="33"/>
      <c r="C36" s="23"/>
      <c r="D36" s="23"/>
      <c r="E36" s="23"/>
      <c r="F36" s="23"/>
      <c r="G36" s="23"/>
      <c r="H36" s="23"/>
      <c r="I36" s="23"/>
      <c r="J36" s="34"/>
    </row>
    <row r="37" spans="1:10" ht="12.75">
      <c r="A37" s="23"/>
      <c r="B37" s="33" t="str">
        <f>CONCATENATE('DATA MASTER'!C19,)</f>
        <v>Nizar Rangara</v>
      </c>
      <c r="C37" s="23"/>
      <c r="D37" s="23"/>
      <c r="E37" s="23"/>
      <c r="F37" s="23"/>
      <c r="G37" s="23"/>
      <c r="H37" s="23"/>
      <c r="I37" s="23"/>
      <c r="J37" s="34"/>
    </row>
    <row r="38" spans="1:10" ht="12.75">
      <c r="A38" s="23"/>
      <c r="B38" s="33" t="str">
        <f>CONCATENATE('DATA MASTER'!C20,)</f>
        <v>Director</v>
      </c>
      <c r="C38" s="23"/>
      <c r="D38" s="23"/>
      <c r="E38" s="23"/>
      <c r="F38" s="23"/>
      <c r="G38" s="23"/>
      <c r="H38" s="23"/>
      <c r="I38" s="23"/>
      <c r="J38" s="34"/>
    </row>
    <row r="39" spans="1:10" ht="12.75">
      <c r="A39" s="23"/>
      <c r="B39" s="33"/>
      <c r="C39" s="23"/>
      <c r="D39" s="23"/>
      <c r="E39" s="23"/>
      <c r="F39" s="23"/>
      <c r="G39" s="23"/>
      <c r="H39" s="23"/>
      <c r="I39" s="23"/>
      <c r="J39" s="34"/>
    </row>
    <row r="40" spans="1:10" ht="12.75">
      <c r="A40" s="23"/>
      <c r="B40" s="33"/>
      <c r="C40" s="23"/>
      <c r="D40" s="23"/>
      <c r="E40" s="23"/>
      <c r="F40" s="23"/>
      <c r="G40" s="23"/>
      <c r="H40" s="23"/>
      <c r="I40" s="23"/>
      <c r="J40" s="34"/>
    </row>
    <row r="41" spans="1:10" ht="12.75">
      <c r="A41" s="23"/>
      <c r="B41" s="33"/>
      <c r="C41" s="23"/>
      <c r="D41" s="23"/>
      <c r="E41" s="23"/>
      <c r="F41" s="23"/>
      <c r="G41" s="23"/>
      <c r="H41" s="23"/>
      <c r="I41" s="23"/>
      <c r="J41" s="34"/>
    </row>
    <row r="42" spans="1:10" ht="12.75">
      <c r="A42" s="23"/>
      <c r="B42" s="33"/>
      <c r="C42" s="23"/>
      <c r="D42" s="23"/>
      <c r="E42" s="23"/>
      <c r="F42" s="23"/>
      <c r="G42" s="23"/>
      <c r="H42" s="23"/>
      <c r="I42" s="23"/>
      <c r="J42" s="34"/>
    </row>
    <row r="43" spans="1:10" ht="12.75">
      <c r="A43" s="23"/>
      <c r="B43" s="33"/>
      <c r="C43" s="23"/>
      <c r="D43" s="23"/>
      <c r="E43" s="23"/>
      <c r="F43" s="23"/>
      <c r="G43" s="23"/>
      <c r="H43" s="23"/>
      <c r="I43" s="23"/>
      <c r="J43" s="34"/>
    </row>
    <row r="44" spans="1:10" ht="12.75">
      <c r="A44" s="23"/>
      <c r="B44" s="33"/>
      <c r="C44" s="23"/>
      <c r="D44" s="23"/>
      <c r="E44" s="23"/>
      <c r="F44" s="23"/>
      <c r="G44" s="23"/>
      <c r="H44" s="23"/>
      <c r="I44" s="23"/>
      <c r="J44" s="34"/>
    </row>
    <row r="45" spans="1:10" ht="13.5" thickBot="1">
      <c r="A45" s="23"/>
      <c r="B45" s="39"/>
      <c r="C45" s="40"/>
      <c r="D45" s="40"/>
      <c r="E45" s="40"/>
      <c r="F45" s="40"/>
      <c r="G45" s="40"/>
      <c r="H45" s="40"/>
      <c r="I45" s="40"/>
      <c r="J45" s="41"/>
    </row>
  </sheetData>
  <sheetProtection/>
  <mergeCells count="3">
    <mergeCell ref="B1:J1"/>
    <mergeCell ref="D11:J11"/>
    <mergeCell ref="B14:J14"/>
  </mergeCells>
  <printOptions/>
  <pageMargins left="1.04" right="0.83" top="0.984251968503937" bottom="0.7874015748031497"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ankit</dc:creator>
  <cp:keywords/>
  <dc:description/>
  <cp:lastModifiedBy>ankit</cp:lastModifiedBy>
  <cp:lastPrinted>2015-06-27T11:36:34Z</cp:lastPrinted>
  <dcterms:created xsi:type="dcterms:W3CDTF">2013-02-10T07:37:08Z</dcterms:created>
  <dcterms:modified xsi:type="dcterms:W3CDTF">2015-06-27T11:36:49Z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