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755" activeTab="1"/>
  </bookViews>
  <sheets>
    <sheet name="INDEX" sheetId="1" r:id="rId1"/>
    <sheet name="Appeal Data" sheetId="2" r:id="rId2"/>
    <sheet name="FORM 314" sheetId="3" state="veryHidden" r:id="rId3"/>
    <sheet name="Form 310" sheetId="4" state="veryHidden" r:id="rId4"/>
    <sheet name="Form 311" sheetId="5" state="veryHidden" r:id="rId5"/>
  </sheets>
  <definedNames>
    <definedName name="_xlnm.Print_Area" localSheetId="3">'Form 310'!$A$1:$J$114</definedName>
    <definedName name="_xlnm.Print_Area" localSheetId="4">'Form 311'!$A$1:$I$38</definedName>
    <definedName name="_xlnm.Print_Area" localSheetId="0">'INDEX'!$A$1:$E$32</definedName>
  </definedNames>
  <calcPr fullCalcOnLoad="1"/>
</workbook>
</file>

<file path=xl/comments2.xml><?xml version="1.0" encoding="utf-8"?>
<comments xmlns="http://schemas.openxmlformats.org/spreadsheetml/2006/main">
  <authors>
    <author>ankit</author>
  </authors>
  <commentList>
    <comment ref="E6" authorId="0">
      <text>
        <r>
          <rPr>
            <b/>
            <sz val="10"/>
            <rFont val="Tahoma"/>
            <family val="0"/>
          </rPr>
          <t>Please enter the name of the appellant dealer</t>
        </r>
      </text>
    </comment>
    <comment ref="E7" authorId="0">
      <text>
        <r>
          <rPr>
            <b/>
            <sz val="10"/>
            <rFont val="Tahoma"/>
            <family val="0"/>
          </rPr>
          <t>Please enter 11 Difigit TIN without "V" or "C" in this Box</t>
        </r>
      </text>
    </comment>
    <comment ref="F13" authorId="0">
      <text>
        <r>
          <rPr>
            <b/>
            <sz val="10"/>
            <rFont val="Tahoma"/>
            <family val="0"/>
          </rPr>
          <t>Do not worry, let tne name go out of this Box. Try to shorten the details</t>
        </r>
      </text>
    </comment>
    <comment ref="B45" authorId="0">
      <text>
        <r>
          <rPr>
            <b/>
            <sz val="10"/>
            <rFont val="Tahoma"/>
            <family val="0"/>
          </rPr>
          <t>Please enter Statement of Facts and Grounds of Appeal in this Box</t>
        </r>
      </text>
    </comment>
    <comment ref="E62" authorId="0">
      <text>
        <r>
          <rPr>
            <b/>
            <sz val="10"/>
            <rFont val="Tahoma"/>
            <family val="0"/>
          </rPr>
          <t>Please enter the name of the Signatory in this Box</t>
        </r>
      </text>
    </comment>
    <comment ref="E65" authorId="0">
      <text>
        <r>
          <rPr>
            <b/>
            <sz val="10"/>
            <rFont val="Tahoma"/>
            <family val="0"/>
          </rPr>
          <t>Please enter the Date "DD/MM/YY" Format only. This is not Date Format</t>
        </r>
      </text>
    </comment>
    <comment ref="E14" authorId="0">
      <text>
        <r>
          <rPr>
            <b/>
            <sz val="10"/>
            <rFont val="Tahoma"/>
            <family val="0"/>
          </rPr>
          <t>Please type Date in this Box as "DD/MM/YY" only. This is Text Formet and is not in date format.</t>
        </r>
      </text>
    </comment>
    <comment ref="F14" authorId="0">
      <text>
        <r>
          <rPr>
            <b/>
            <sz val="10"/>
            <rFont val="Tahoma"/>
            <family val="0"/>
          </rPr>
          <t>Please type Date in this Box as "DD/MM/YY" only. This is Text Formet and is not in date format.</t>
        </r>
      </text>
    </comment>
  </commentList>
</comments>
</file>

<file path=xl/sharedStrings.xml><?xml version="1.0" encoding="utf-8"?>
<sst xmlns="http://schemas.openxmlformats.org/spreadsheetml/2006/main" count="294" uniqueCount="221">
  <si>
    <t>FORM 310</t>
  </si>
  <si>
    <t>[(See rule 31(4)]</t>
  </si>
  <si>
    <t>Appeal against an order of assessment, interest, penalty or fine under section 26 of Maharashtra Value Added Tax Act, 2002</t>
  </si>
  <si>
    <t>To,</t>
  </si>
  <si>
    <t>The Deputy Commissioner of Sales Tax</t>
  </si>
  <si>
    <t>The Joint Commissioner of Sales Tax,</t>
  </si>
  <si>
    <t>The appellate Authority,</t>
  </si>
  <si>
    <t>H'ble Tribunal,</t>
  </si>
  <si>
    <t>Select</t>
  </si>
  <si>
    <t>(Appeals - 1)</t>
  </si>
  <si>
    <t>(Appeals - 2)</t>
  </si>
  <si>
    <t>(Appeals - 3)</t>
  </si>
  <si>
    <t>(Appeals - 4)</t>
  </si>
  <si>
    <t>(Appeals - 5)</t>
  </si>
  <si>
    <t>(Appeals - 6)</t>
  </si>
  <si>
    <t>(Appeals - 7)</t>
  </si>
  <si>
    <t>Maharashtra,</t>
  </si>
  <si>
    <t>I, the undersigned file Appeal against the order, the details are as follows;</t>
  </si>
  <si>
    <t>Name of the dealer</t>
  </si>
  <si>
    <t>Registration Certificate number under MVAT Act, 2002</t>
  </si>
  <si>
    <t>Registration Certificate number under CST Act, 1956</t>
  </si>
  <si>
    <t>Address of the place of business</t>
  </si>
  <si>
    <t>Date of order against witch appeal is filed</t>
  </si>
  <si>
    <t>Date of receipt of the order</t>
  </si>
  <si>
    <t>Name and designation of the officer who has passed the order</t>
  </si>
  <si>
    <t>Period of the order</t>
  </si>
  <si>
    <t>V</t>
  </si>
  <si>
    <t>C</t>
  </si>
  <si>
    <t>Form</t>
  </si>
  <si>
    <t>To</t>
  </si>
  <si>
    <t>Tax Levied or Interest, Penalty or fine imposed.</t>
  </si>
  <si>
    <t>As assessed</t>
  </si>
  <si>
    <t>As admitted by the appellant</t>
  </si>
  <si>
    <t>Tax leviable or Interest, Penalty or Fine leviable (Rs)</t>
  </si>
  <si>
    <t>Tax assessed or Interest, Penalty or Fine Imposed (Rs)</t>
  </si>
  <si>
    <t>(1)</t>
  </si>
  <si>
    <t>(2)</t>
  </si>
  <si>
    <t>(3)</t>
  </si>
  <si>
    <t>Interest u/s 30(1)</t>
  </si>
  <si>
    <t>Interest u/s 30(2)</t>
  </si>
  <si>
    <t>Interest u/s 30(3)</t>
  </si>
  <si>
    <t>Penalty u/s</t>
  </si>
  <si>
    <t>Amount Forfeited</t>
  </si>
  <si>
    <t>Fine</t>
  </si>
  <si>
    <t xml:space="preserve">Total  </t>
  </si>
  <si>
    <t xml:space="preserve">         Quantum of relief sought ( I - ii )</t>
  </si>
  <si>
    <r>
      <t>(</t>
    </r>
    <r>
      <rPr>
        <sz val="12"/>
        <rFont val="Arial"/>
        <family val="2"/>
      </rPr>
      <t>b</t>
    </r>
    <r>
      <rPr>
        <sz val="10"/>
        <rFont val="Arial"/>
        <family val="0"/>
      </rPr>
      <t>) (i)  The appealed against has resulted in refund of ….</t>
    </r>
  </si>
  <si>
    <r>
      <t>(</t>
    </r>
    <r>
      <rPr>
        <sz val="12"/>
        <rFont val="Arial"/>
        <family val="2"/>
      </rPr>
      <t>a</t>
    </r>
    <r>
      <rPr>
        <sz val="10"/>
        <rFont val="Arial"/>
        <family val="0"/>
      </rPr>
      <t>) (i)  The order appealed against has resulted in demand of ….</t>
    </r>
  </si>
  <si>
    <t xml:space="preserve">     (ii) The appellant in this appeal seeks refund of …</t>
  </si>
  <si>
    <t xml:space="preserve">    (ii)  The appellant in this appeal seeks total refund of …..</t>
  </si>
  <si>
    <t xml:space="preserve">    (iii) Quantum of relief sought ( ii - I )</t>
  </si>
  <si>
    <r>
      <t>(</t>
    </r>
    <r>
      <rPr>
        <sz val="12"/>
        <rFont val="Arial"/>
        <family val="2"/>
      </rPr>
      <t>c</t>
    </r>
    <r>
      <rPr>
        <sz val="10"/>
        <rFont val="Arial"/>
        <family val="0"/>
      </rPr>
      <t>)  (i) The order appealed against has resulted in demand of …..</t>
    </r>
  </si>
  <si>
    <t xml:space="preserve">      (ii) The appellant in this appeal admits demand of ……</t>
  </si>
  <si>
    <t xml:space="preserve">          Quantum of relief sought ( I - ii )</t>
  </si>
  <si>
    <t>Rs.</t>
  </si>
  <si>
    <t>The turnover of sales as shown in column 3 of the table above was the whole turnover of the appellant during the period. The appellant has no other turnover either subject to tax or otherwise, during the said period.</t>
  </si>
  <si>
    <t>The notice of demand is attached hereto</t>
  </si>
  <si>
    <t>A certified true copy of the order appealed against is attached</t>
  </si>
  <si>
    <t>The appellant has paid the tax assessed including any amount forfeited and penalty or interest or fine imposed under the order appealed against as shown bellow.</t>
  </si>
  <si>
    <t>Paid before the assessment</t>
  </si>
  <si>
    <t>paid after assessment</t>
  </si>
  <si>
    <t>paid after first appeal, if any</t>
  </si>
  <si>
    <t>Balance dues, if any at the time of filing first / second appeal</t>
  </si>
  <si>
    <t>Chalan No.</t>
  </si>
  <si>
    <t>Date</t>
  </si>
  <si>
    <t>Amount</t>
  </si>
  <si>
    <t>Enter here the ground of relied on for the purpose of this relief]:-</t>
  </si>
  <si>
    <t>The appellant, therefor prays:-</t>
  </si>
  <si>
    <t>That he may be assessed accordingly or that he may be declared not to be chargable under the said Act or that the assessment may be cancelled or rmanded.</t>
  </si>
  <si>
    <t xml:space="preserve">Designation  </t>
  </si>
  <si>
    <t xml:space="preserve">Signature of the appellant  </t>
  </si>
  <si>
    <t>Proprietor</t>
  </si>
  <si>
    <t>Partner</t>
  </si>
  <si>
    <t>Director</t>
  </si>
  <si>
    <t>Constrituted Attorney</t>
  </si>
  <si>
    <t>Authorised Person</t>
  </si>
  <si>
    <t>Place</t>
  </si>
  <si>
    <t>Notes:-</t>
  </si>
  <si>
    <t>1)</t>
  </si>
  <si>
    <t>If this a second appeal against an order in appeal the figures in colum 2 of the table bellow paragraph 1 should be the figures, if any arrived at by the first appellate authority.</t>
  </si>
  <si>
    <t>2)</t>
  </si>
  <si>
    <t>The amount in dispute means the difference between the amount of tax or penalty or interest, if any, of sum forfeited, demanded by the appellant to be refunded.</t>
  </si>
  <si>
    <t>3)</t>
  </si>
  <si>
    <t>Quantum of relief sought means</t>
  </si>
  <si>
    <t>a)   The aggregate of the amount of tax or interest or penalty or interest or fine, if any, or sum forfeited, demanded and the amount claimed by appellant to be refundable.</t>
  </si>
  <si>
    <t>b)   The difference between the amount of refund claimed by the appellant and the amount of refund granted in the order against which appeal is filed.</t>
  </si>
  <si>
    <t>c)   The difference of amount of tax or penalty or interest, if any or sum forfeited, demanded and amount accepted by the appellant to be payable.</t>
  </si>
  <si>
    <r>
      <t>NOTE</t>
    </r>
    <r>
      <rPr>
        <sz val="10"/>
        <rFont val="Arial"/>
        <family val="0"/>
      </rPr>
      <t>:- *Strike of whichever is not required.</t>
    </r>
  </si>
  <si>
    <t>Please fill in balnks only in Light Blue Colur Colums.</t>
  </si>
  <si>
    <t>Colums with light yellow colour give you option of selction from the available validation.</t>
  </si>
  <si>
    <t>That the appellant</t>
  </si>
  <si>
    <t>named herein above dose hereby declare that what is stated herein above is true to the best of my lnowledge and belief</t>
  </si>
  <si>
    <t xml:space="preserve">______________________________ </t>
  </si>
  <si>
    <t>FORM 311</t>
  </si>
  <si>
    <t>(See rule 32)</t>
  </si>
  <si>
    <t>Application for grant of stay agaianst order of assessment, penalty, interest or fine under section 26 of the Maharashtra Value Added Tax act, 2002</t>
  </si>
  <si>
    <t xml:space="preserve">Subject:  </t>
  </si>
  <si>
    <t>Sir,</t>
  </si>
  <si>
    <t>I/We, the undersigned, hereby apply for grant of stay agaianst order of assessment, penalty, interest or fine under section 26 of the Maharashtra Value Added Tax act, 2002. The necessary details are as under;</t>
  </si>
  <si>
    <t>Name of the Applicant</t>
  </si>
  <si>
    <t>Name of the Dealer</t>
  </si>
  <si>
    <t>R.C. No. MVAT Act, 2002</t>
  </si>
  <si>
    <t>R.C. No. CST Act, 1956</t>
  </si>
  <si>
    <t>Type of Order</t>
  </si>
  <si>
    <t>Period of Order</t>
  </si>
  <si>
    <t>From</t>
  </si>
  <si>
    <t>Dues as per Order</t>
  </si>
  <si>
    <t>Quantum of relief sought in the appeal</t>
  </si>
  <si>
    <t>Balance payable</t>
  </si>
  <si>
    <t>I / We proposes to file appeal against / have filed appeal against the order referred to herein above. I / We expect, if the appeal is decided in our favour the demand, interest and penalty would get reduced by quantum of relief mentioned in Column No. 9 above.I / We therefore, pray that recovery proceeding pursuant to the order (s) under reference should be stayed till the disposal of this stay petition.</t>
  </si>
  <si>
    <t>Yours Faithfully</t>
  </si>
  <si>
    <t xml:space="preserve">Place  </t>
  </si>
  <si>
    <t>Mumbai</t>
  </si>
  <si>
    <t xml:space="preserve">Signature  </t>
  </si>
  <si>
    <t>Designation of Appellate Authority</t>
  </si>
  <si>
    <t>Jurisdiction of Appellate Authority</t>
  </si>
  <si>
    <t>Address of Appellate Authority</t>
  </si>
  <si>
    <t>Tin No. without "V" or "C"</t>
  </si>
  <si>
    <t>Address of Main Place of Business</t>
  </si>
  <si>
    <t>Date of Order against which the appeal is preferred</t>
  </si>
  <si>
    <t>Date of Receipt of the Appeal</t>
  </si>
  <si>
    <t>Name &amp; Designation of the officer, who passed the Order</t>
  </si>
  <si>
    <t>Period of the Order</t>
  </si>
  <si>
    <t>Tax Assessed</t>
  </si>
  <si>
    <t>(a) (i)  The order appealed against has resulted in demand of ….</t>
  </si>
  <si>
    <t>(b) (i)  The appealed against has resulted in refund of ….</t>
  </si>
  <si>
    <t>(c)  (i) The order appealed against has resulted in demand of …..</t>
  </si>
  <si>
    <t>Total</t>
  </si>
  <si>
    <t>The appellant's First Appeal against the Order passed by</t>
  </si>
  <si>
    <t>Has been</t>
  </si>
  <si>
    <t>The grounds of Appeal relied on</t>
  </si>
  <si>
    <t>Tax Position</t>
  </si>
  <si>
    <t>The Prayer</t>
  </si>
  <si>
    <t>Levy of Interest under section</t>
  </si>
  <si>
    <t>Penalty under section</t>
  </si>
  <si>
    <t>Name of the appellant</t>
  </si>
  <si>
    <t>Section</t>
  </si>
  <si>
    <t>Date of the appeal petition</t>
  </si>
  <si>
    <t>Designation of the Appellant</t>
  </si>
  <si>
    <t>Proprietor / Authorised Signatory</t>
  </si>
  <si>
    <t>Director / Authorised Signatory</t>
  </si>
  <si>
    <t>Manager</t>
  </si>
  <si>
    <t>Authorised Signatory</t>
  </si>
  <si>
    <t>Constituted Attorney</t>
  </si>
  <si>
    <t>Form &amp; To</t>
  </si>
  <si>
    <t>Date Sheet for Appeal against an Order passed under MVAT Act</t>
  </si>
  <si>
    <t>Please Select</t>
  </si>
  <si>
    <t>Deputy Commissioner of Sales Tax</t>
  </si>
  <si>
    <t>Maharashtra Sales Tax Tribunal</t>
  </si>
  <si>
    <t>Appeals - 1</t>
  </si>
  <si>
    <t>Bench at Mumbai</t>
  </si>
  <si>
    <t>Appeals - 2</t>
  </si>
  <si>
    <t>Appeals - 3</t>
  </si>
  <si>
    <t>Appeals - 4</t>
  </si>
  <si>
    <t>Appeals - 5</t>
  </si>
  <si>
    <t>Appeals - 6</t>
  </si>
  <si>
    <t>Bench at Aurangabad</t>
  </si>
  <si>
    <t>Bench at Pune</t>
  </si>
  <si>
    <t>Bench at Kolhapur</t>
  </si>
  <si>
    <t>Joint Commissioner of Sales Tax</t>
  </si>
  <si>
    <t>Pune</t>
  </si>
  <si>
    <t>Nasik</t>
  </si>
  <si>
    <t>Nagpur</t>
  </si>
  <si>
    <t>Kolhapur</t>
  </si>
  <si>
    <t>30(2)</t>
  </si>
  <si>
    <t>30(3)</t>
  </si>
  <si>
    <t>29(3) &amp; 29(7)</t>
  </si>
  <si>
    <t>FORM 314</t>
  </si>
  <si>
    <t>(See rule 48)</t>
  </si>
  <si>
    <t>Application for the purpose of proviso to sub-section (1) of section 33 of Maharashtra Value Added Tax Act, 2002</t>
  </si>
  <si>
    <t>The Assessing Officer,</t>
  </si>
  <si>
    <t>Sub.:</t>
  </si>
  <si>
    <t>I/We unersigned, hereby intimate that I / We, am / are proposing to file an appeal, alongwith an application for stay of recovery, against the order in pursuance of which demand notice under sub-section (4) of section 32 has been served on mw / us. The details are as follows.</t>
  </si>
  <si>
    <t>R.C. No. under MVAT Act, 2002</t>
  </si>
  <si>
    <t>R.C. No. under C.S.T. Act, 1956</t>
  </si>
  <si>
    <t>Address of the Place of Business</t>
  </si>
  <si>
    <t>Date of Order</t>
  </si>
  <si>
    <t>Date of Service of Order</t>
  </si>
  <si>
    <t>FROM</t>
  </si>
  <si>
    <t>TO</t>
  </si>
  <si>
    <t>I / We, request you to take note of this and not to proceed with recovery of the dues for a period of sixty days from the date of service of Order.</t>
  </si>
  <si>
    <t xml:space="preserve">Yours Faithfully  </t>
  </si>
  <si>
    <t>15/04/13</t>
  </si>
  <si>
    <t>Form 311 is Stay Application to be submitted to appellate authority</t>
  </si>
  <si>
    <t>Form 310 is Appeal Memorandum to be submitted to appellate authority</t>
  </si>
  <si>
    <t>Form 314 to be submitted to Assessing Officer, against whose A.O., the appeal is preferred</t>
  </si>
  <si>
    <t>Important Notes</t>
  </si>
  <si>
    <t>Palghar</t>
  </si>
  <si>
    <t xml:space="preserve">Court Fees  </t>
  </si>
  <si>
    <t>01/04/06</t>
  </si>
  <si>
    <t>31/03/07</t>
  </si>
  <si>
    <t>If Fees to be paid on Stay Aplication, Add Rs.25/- to Total Court Fee Payable.</t>
  </si>
  <si>
    <t>If Fees to be paid on Authority Letter, Add Rs.5/- to Total Court Fee Payable.</t>
  </si>
  <si>
    <t>Minimum Rs.130 and Maximum of Rs.1030 Payable.</t>
  </si>
  <si>
    <t>Auto Calculation of C.F. Stamps</t>
  </si>
  <si>
    <t>Name of Tax Professional</t>
  </si>
  <si>
    <t>Mobile No. of Tax professional</t>
  </si>
  <si>
    <t>BHARAT M. SHAH</t>
  </si>
  <si>
    <t>9769113358</t>
  </si>
  <si>
    <t>Appeals</t>
  </si>
  <si>
    <t>In the matter of Appeal in case of</t>
  </si>
  <si>
    <t>TIN</t>
  </si>
  <si>
    <t>Period From</t>
  </si>
  <si>
    <t>Index of Documents</t>
  </si>
  <si>
    <t>No.</t>
  </si>
  <si>
    <t>Description</t>
  </si>
  <si>
    <t>Page No.</t>
  </si>
  <si>
    <t>Challan for payment of C.F. Stamps including Fees for appeal, Fees for Stay against Coercive Recovery and Fees on Authority letter</t>
  </si>
  <si>
    <t>Certified True copy of Assessment Order and Demand Notice</t>
  </si>
  <si>
    <t>Statement of Facts &amp; Grounds of Appeal</t>
  </si>
  <si>
    <t>Letter of Authority</t>
  </si>
  <si>
    <t>Bharat M. Shah</t>
  </si>
  <si>
    <t>Sales Tax Practitioner</t>
  </si>
  <si>
    <t>Appeal Memorandum in Form 310</t>
  </si>
  <si>
    <t>Application Stay against Recovery of Tax in Form 311</t>
  </si>
  <si>
    <t>Date of filing of the appeal petition</t>
  </si>
  <si>
    <t>8A</t>
  </si>
  <si>
    <t>8B</t>
  </si>
  <si>
    <t>Due date for filing of the appeal petition</t>
  </si>
  <si>
    <t>No of Days delay in filing of appeal petition</t>
  </si>
  <si>
    <t>The appeal petition is filed in Time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</si>
</sst>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809]dd\ mmmm\ yyyy"/>
    <numFmt numFmtId="179" formatCode="dd/mm/yyyy;@"/>
  </numFmts>
  <fonts count="44">
    <font>
      <sz val="10"/>
      <name val="Arial"/>
      <family val="0"/>
    </font>
    <font>
      <b/>
      <sz val="18"/>
      <name val="Arial"/>
      <family val="2"/>
    </font>
    <font>
      <b/>
      <sz val="10"/>
      <name val="Arial"/>
      <family val="2"/>
    </font>
    <font>
      <b/>
      <sz val="11"/>
      <name val="Arial"/>
      <family val="2"/>
    </font>
    <font>
      <sz val="8"/>
      <name val="Arial"/>
      <family val="0"/>
    </font>
    <font>
      <b/>
      <sz val="12"/>
      <name val="Arial"/>
      <family val="2"/>
    </font>
    <font>
      <b/>
      <sz val="14"/>
      <name val="Arial"/>
      <family val="2"/>
    </font>
    <font>
      <sz val="12"/>
      <name val="Arial"/>
      <family val="2"/>
    </font>
    <font>
      <b/>
      <i/>
      <sz val="10.5"/>
      <color indexed="10"/>
      <name val="Arial"/>
      <family val="2"/>
    </font>
    <font>
      <sz val="14"/>
      <name val="Arial"/>
      <family val="0"/>
    </font>
    <font>
      <b/>
      <sz val="10"/>
      <name val="Tahoma"/>
      <family val="0"/>
    </font>
    <font>
      <b/>
      <i/>
      <sz val="10"/>
      <name val="Verdana"/>
      <family val="2"/>
    </font>
    <font>
      <sz val="20"/>
      <name val="Verdana"/>
      <family val="2"/>
    </font>
    <font>
      <sz val="11"/>
      <name val="Arial"/>
      <family val="0"/>
    </font>
    <font>
      <sz val="16"/>
      <name val="Arial"/>
      <family val="0"/>
    </font>
    <font>
      <b/>
      <sz val="10"/>
      <color indexed="10"/>
      <name val="Arial"/>
      <family val="2"/>
    </font>
    <font>
      <b/>
      <sz val="14"/>
      <color indexed="12"/>
      <name val="Arial"/>
      <family val="2"/>
    </font>
    <font>
      <sz val="10"/>
      <name val="Bookman Old Style"/>
      <family val="1"/>
    </font>
    <font>
      <b/>
      <sz val="10"/>
      <name val="Bookman Old Style"/>
      <family val="1"/>
    </font>
    <font>
      <b/>
      <sz val="16"/>
      <name val="Arial"/>
      <family val="2"/>
    </font>
    <font>
      <sz val="10"/>
      <color indexed="9"/>
      <name val="Arial"/>
      <family val="2"/>
    </font>
    <font>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name val="Arial"/>
      <family val="0"/>
    </font>
    <font>
      <sz val="12"/>
      <name val="Bookman Old Style"/>
      <family val="1"/>
    </font>
    <font>
      <sz val="11"/>
      <name val="Bookman Old Style"/>
      <family val="1"/>
    </font>
    <font>
      <b/>
      <i/>
      <sz val="10"/>
      <color indexed="10"/>
      <name val="Arial"/>
      <family val="2"/>
    </font>
    <font>
      <b/>
      <sz val="8"/>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0" borderId="0" applyNumberFormat="0" applyBorder="0" applyAlignment="0" applyProtection="0"/>
    <xf numFmtId="0" fontId="37" fillId="8"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2" borderId="0" applyNumberFormat="0" applyBorder="0" applyAlignment="0" applyProtection="0"/>
    <xf numFmtId="0" fontId="27" fillId="17" borderId="0" applyNumberFormat="0" applyBorder="0" applyAlignment="0" applyProtection="0"/>
    <xf numFmtId="0" fontId="31" fillId="9" borderId="1" applyNumberFormat="0" applyAlignment="0" applyProtection="0"/>
    <xf numFmtId="0" fontId="33"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7"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9" fillId="3" borderId="1" applyNumberFormat="0" applyAlignment="0" applyProtection="0"/>
    <xf numFmtId="0" fontId="32" fillId="0" borderId="6" applyNumberFormat="0" applyFill="0" applyAlignment="0" applyProtection="0"/>
    <xf numFmtId="0" fontId="28" fillId="10" borderId="0" applyNumberFormat="0" applyBorder="0" applyAlignment="0" applyProtection="0"/>
    <xf numFmtId="0" fontId="0" fillId="5" borderId="7" applyNumberFormat="0" applyFont="0" applyAlignment="0" applyProtection="0"/>
    <xf numFmtId="0" fontId="30" fillId="9"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18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center" vertical="center"/>
    </xf>
    <xf numFmtId="0" fontId="0" fillId="0" borderId="0" xfId="0" applyBorder="1" applyAlignment="1">
      <alignment/>
    </xf>
    <xf numFmtId="0" fontId="0" fillId="0" borderId="13" xfId="0" applyBorder="1" applyAlignment="1">
      <alignment/>
    </xf>
    <xf numFmtId="0" fontId="2" fillId="0" borderId="12" xfId="0" applyFont="1" applyFill="1" applyBorder="1" applyAlignment="1">
      <alignment vertical="center"/>
    </xf>
    <xf numFmtId="0" fontId="0" fillId="0" borderId="12" xfId="0" applyBorder="1" applyAlignment="1">
      <alignment horizontal="center" vertical="center"/>
    </xf>
    <xf numFmtId="0" fontId="0" fillId="0" borderId="0" xfId="0" applyBorder="1" applyAlignment="1">
      <alignment vertical="center"/>
    </xf>
    <xf numFmtId="0" fontId="6" fillId="0" borderId="14"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horizontal="right" vertical="center"/>
      <protection locked="0"/>
    </xf>
    <xf numFmtId="0" fontId="0" fillId="0" borderId="15" xfId="0" applyBorder="1" applyAlignment="1">
      <alignment/>
    </xf>
    <xf numFmtId="0" fontId="0" fillId="0" borderId="12" xfId="0" applyBorder="1" applyAlignment="1">
      <alignment horizontal="center" vertical="top"/>
    </xf>
    <xf numFmtId="0" fontId="0" fillId="0" borderId="0" xfId="0" applyBorder="1" applyAlignment="1">
      <alignment horizontal="right" vertical="center"/>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0" borderId="17" xfId="0" applyFont="1" applyBorder="1" applyAlignment="1">
      <alignment horizontal="right" vertical="center"/>
    </xf>
    <xf numFmtId="0" fontId="0" fillId="0" borderId="11" xfId="0" applyBorder="1" applyAlignment="1">
      <alignment horizontal="center" vertical="center"/>
    </xf>
    <xf numFmtId="0" fontId="0" fillId="0" borderId="19" xfId="0" applyBorder="1" applyAlignment="1" applyProtection="1">
      <alignment vertical="center"/>
      <protection locked="0"/>
    </xf>
    <xf numFmtId="0" fontId="0" fillId="0" borderId="19" xfId="0" applyBorder="1" applyAlignment="1" applyProtection="1">
      <alignment horizontal="right" vertical="center"/>
      <protection locked="0"/>
    </xf>
    <xf numFmtId="0" fontId="0" fillId="0" borderId="19" xfId="0" applyBorder="1" applyAlignment="1">
      <alignment vertical="top"/>
    </xf>
    <xf numFmtId="0" fontId="0" fillId="0" borderId="19" xfId="0" applyBorder="1" applyAlignment="1">
      <alignment/>
    </xf>
    <xf numFmtId="0" fontId="0" fillId="0" borderId="20" xfId="0" applyBorder="1" applyAlignment="1">
      <alignment/>
    </xf>
    <xf numFmtId="0" fontId="8" fillId="15" borderId="0" xfId="0" applyFont="1" applyFill="1" applyAlignment="1">
      <alignment/>
    </xf>
    <xf numFmtId="0" fontId="0" fillId="15" borderId="0" xfId="0" applyFill="1" applyAlignment="1">
      <alignmen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top"/>
    </xf>
    <xf numFmtId="0" fontId="0" fillId="0" borderId="0" xfId="0" applyAlignment="1">
      <alignment horizontal="left"/>
    </xf>
    <xf numFmtId="14" fontId="0" fillId="0" borderId="0" xfId="0" applyNumberFormat="1" applyAlignment="1">
      <alignment horizontal="center" vertical="center"/>
    </xf>
    <xf numFmtId="14" fontId="3"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xf>
    <xf numFmtId="0" fontId="0" fillId="0" borderId="0" xfId="0" applyFill="1" applyBorder="1" applyAlignment="1">
      <alignment vertical="center"/>
    </xf>
    <xf numFmtId="14" fontId="2" fillId="0" borderId="0" xfId="0" applyNumberFormat="1" applyFont="1" applyBorder="1" applyAlignment="1">
      <alignment horizontal="left"/>
    </xf>
    <xf numFmtId="0" fontId="2" fillId="0" borderId="0" xfId="0" applyFont="1" applyAlignment="1">
      <alignment/>
    </xf>
    <xf numFmtId="14" fontId="2" fillId="0" borderId="0" xfId="0" applyNumberFormat="1" applyFont="1" applyAlignment="1">
      <alignment horizontal="left"/>
    </xf>
    <xf numFmtId="0" fontId="0" fillId="0" borderId="21" xfId="0" applyBorder="1" applyAlignment="1">
      <alignment vertical="center"/>
    </xf>
    <xf numFmtId="0" fontId="0" fillId="3" borderId="0" xfId="0" applyFill="1" applyAlignment="1">
      <alignment vertical="center"/>
    </xf>
    <xf numFmtId="0" fontId="3" fillId="0" borderId="0" xfId="0" applyFont="1" applyAlignment="1">
      <alignment/>
    </xf>
    <xf numFmtId="0" fontId="3" fillId="0" borderId="0" xfId="0" applyFont="1" applyAlignment="1">
      <alignment horizontal="left"/>
    </xf>
    <xf numFmtId="0" fontId="0" fillId="0" borderId="0" xfId="0" applyFill="1" applyAlignment="1">
      <alignment vertical="center"/>
    </xf>
    <xf numFmtId="0" fontId="0" fillId="0" borderId="0" xfId="0" applyAlignment="1">
      <alignment horizontal="left" vertical="center"/>
    </xf>
    <xf numFmtId="0" fontId="0" fillId="0" borderId="0" xfId="0" applyFill="1" applyAlignment="1">
      <alignment horizontal="center"/>
    </xf>
    <xf numFmtId="0" fontId="0" fillId="0" borderId="0" xfId="0" applyFill="1" applyAlignment="1">
      <alignment/>
    </xf>
    <xf numFmtId="0" fontId="0" fillId="0" borderId="0" xfId="0" applyNumberFormat="1" applyAlignment="1">
      <alignment vertical="center"/>
    </xf>
    <xf numFmtId="14" fontId="0" fillId="0" borderId="0" xfId="0" applyNumberFormat="1" applyAlignment="1">
      <alignment vertical="center"/>
    </xf>
    <xf numFmtId="0" fontId="7" fillId="0" borderId="0" xfId="0" applyFont="1" applyAlignment="1">
      <alignment/>
    </xf>
    <xf numFmtId="0" fontId="0" fillId="0" borderId="0" xfId="0" applyAlignment="1">
      <alignment horizontal="right" vertical="top"/>
    </xf>
    <xf numFmtId="0" fontId="15" fillId="0" borderId="0" xfId="0" applyFont="1" applyAlignment="1">
      <alignment horizontal="right"/>
    </xf>
    <xf numFmtId="0" fontId="3" fillId="0" borderId="0" xfId="0" applyFont="1" applyAlignment="1">
      <alignment vertical="center"/>
    </xf>
    <xf numFmtId="14" fontId="3" fillId="10" borderId="0" xfId="0" applyNumberFormat="1" applyFont="1" applyFill="1" applyAlignment="1">
      <alignment vertical="center"/>
    </xf>
    <xf numFmtId="0" fontId="3" fillId="0" borderId="0" xfId="0" applyFont="1" applyFill="1" applyAlignment="1">
      <alignment horizontal="right" vertical="center"/>
    </xf>
    <xf numFmtId="0" fontId="7" fillId="0" borderId="0" xfId="0" applyFont="1" applyFill="1" applyAlignment="1">
      <alignment vertical="center"/>
    </xf>
    <xf numFmtId="0" fontId="5" fillId="0" borderId="0" xfId="0" applyFont="1" applyFill="1" applyAlignment="1">
      <alignment/>
    </xf>
    <xf numFmtId="0" fontId="0" fillId="0" borderId="0" xfId="0" applyAlignment="1">
      <alignment horizontal="right" vertical="center"/>
    </xf>
    <xf numFmtId="0" fontId="3" fillId="0" borderId="0" xfId="0" applyFont="1" applyFill="1" applyBorder="1" applyAlignment="1" applyProtection="1">
      <alignment horizontal="left" vertical="center"/>
      <protection locked="0"/>
    </xf>
    <xf numFmtId="0" fontId="0" fillId="0" borderId="0" xfId="0" applyFill="1" applyBorder="1" applyAlignment="1">
      <alignment/>
    </xf>
    <xf numFmtId="0" fontId="0" fillId="0" borderId="0" xfId="0" applyFont="1" applyFill="1" applyBorder="1" applyAlignment="1">
      <alignment/>
    </xf>
    <xf numFmtId="0" fontId="19" fillId="0" borderId="13" xfId="0" applyFont="1" applyBorder="1" applyAlignment="1">
      <alignment vertical="center"/>
    </xf>
    <xf numFmtId="0" fontId="15" fillId="0" borderId="0" xfId="0" applyFont="1" applyAlignment="1">
      <alignment vertical="center"/>
    </xf>
    <xf numFmtId="0" fontId="20" fillId="0" borderId="0" xfId="0" applyFont="1" applyFill="1" applyAlignment="1">
      <alignment vertical="center"/>
    </xf>
    <xf numFmtId="0" fontId="15" fillId="0" borderId="0" xfId="0" applyFont="1" applyFill="1" applyAlignment="1">
      <alignment vertical="center"/>
    </xf>
    <xf numFmtId="0" fontId="21" fillId="0" borderId="0" xfId="0" applyFont="1" applyFill="1" applyAlignment="1">
      <alignment vertical="center"/>
    </xf>
    <xf numFmtId="0" fontId="16" fillId="0" borderId="0" xfId="0" applyFont="1" applyAlignment="1">
      <alignment vertical="center"/>
    </xf>
    <xf numFmtId="0" fontId="20" fillId="0" borderId="0" xfId="0" applyFont="1" applyFill="1" applyAlignment="1" applyProtection="1">
      <alignment vertical="center"/>
      <protection hidden="1"/>
    </xf>
    <xf numFmtId="0" fontId="20" fillId="0" borderId="0" xfId="0" applyFont="1" applyAlignment="1" applyProtection="1">
      <alignment vertical="center"/>
      <protection hidden="1"/>
    </xf>
    <xf numFmtId="0" fontId="9" fillId="0" borderId="0" xfId="0" applyFont="1" applyBorder="1" applyAlignment="1">
      <alignment/>
    </xf>
    <xf numFmtId="0" fontId="0" fillId="0" borderId="0" xfId="0" applyBorder="1" applyAlignment="1">
      <alignment/>
    </xf>
    <xf numFmtId="0" fontId="5"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49" fontId="0" fillId="7" borderId="0" xfId="0" applyNumberFormat="1" applyFill="1" applyAlignment="1" applyProtection="1">
      <alignment/>
      <protection locked="0"/>
    </xf>
    <xf numFmtId="0" fontId="9" fillId="18" borderId="0" xfId="0" applyFont="1" applyFill="1" applyAlignment="1" applyProtection="1">
      <alignment vertical="center"/>
      <protection locked="0"/>
    </xf>
    <xf numFmtId="14" fontId="18" fillId="18" borderId="0" xfId="0" applyNumberFormat="1" applyFont="1" applyFill="1" applyAlignment="1" applyProtection="1">
      <alignment vertical="center"/>
      <protection locked="0"/>
    </xf>
    <xf numFmtId="0" fontId="17" fillId="10" borderId="0" xfId="0" applyFont="1" applyFill="1" applyAlignment="1" applyProtection="1">
      <alignment vertical="center"/>
      <protection locked="0"/>
    </xf>
    <xf numFmtId="49" fontId="18" fillId="18" borderId="0" xfId="0" applyNumberFormat="1" applyFont="1" applyFill="1" applyAlignment="1" applyProtection="1">
      <alignment horizontal="center" vertical="center"/>
      <protection locked="0"/>
    </xf>
    <xf numFmtId="0" fontId="0" fillId="18" borderId="0" xfId="0" applyFill="1" applyAlignment="1" applyProtection="1">
      <alignment vertical="center"/>
      <protection locked="0"/>
    </xf>
    <xf numFmtId="0" fontId="17" fillId="7" borderId="0" xfId="0" applyFont="1" applyFill="1" applyAlignment="1" applyProtection="1">
      <alignment vertical="center"/>
      <protection hidden="1" locked="0"/>
    </xf>
    <xf numFmtId="0" fontId="17" fillId="18" borderId="0" xfId="0" applyFont="1" applyFill="1" applyAlignment="1" applyProtection="1">
      <alignment vertical="center"/>
      <protection locked="0"/>
    </xf>
    <xf numFmtId="49" fontId="17" fillId="8" borderId="0" xfId="0" applyNumberFormat="1" applyFont="1" applyFill="1" applyAlignment="1" applyProtection="1">
      <alignment horizontal="left" vertical="center"/>
      <protection locked="0"/>
    </xf>
    <xf numFmtId="0" fontId="21" fillId="0" borderId="0" xfId="0" applyFont="1" applyAlignment="1" applyProtection="1">
      <alignment/>
      <protection hidden="1"/>
    </xf>
    <xf numFmtId="0" fontId="21" fillId="0" borderId="0" xfId="0" applyFont="1" applyAlignment="1">
      <alignment/>
    </xf>
    <xf numFmtId="0" fontId="20" fillId="0" borderId="0" xfId="0" applyFont="1" applyAlignment="1">
      <alignment/>
    </xf>
    <xf numFmtId="0" fontId="39" fillId="0" borderId="0" xfId="0" applyFont="1" applyAlignment="1">
      <alignment/>
    </xf>
    <xf numFmtId="0" fontId="0" fillId="0" borderId="0" xfId="0" applyAlignment="1">
      <alignment vertical="center" wrapText="1"/>
    </xf>
    <xf numFmtId="0" fontId="40" fillId="0" borderId="0" xfId="0" applyFont="1" applyAlignment="1">
      <alignment horizontal="right"/>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vertical="center"/>
    </xf>
    <xf numFmtId="0" fontId="17" fillId="0" borderId="0" xfId="0" applyFont="1" applyAlignment="1">
      <alignment/>
    </xf>
    <xf numFmtId="0" fontId="41" fillId="0" borderId="0" xfId="0" applyFont="1" applyAlignment="1">
      <alignment horizontal="center" vertical="center" wrapText="1"/>
    </xf>
    <xf numFmtId="14" fontId="18" fillId="3" borderId="0" xfId="0" applyNumberFormat="1" applyFont="1" applyFill="1" applyAlignment="1" applyProtection="1">
      <alignment vertical="center"/>
      <protection locked="0"/>
    </xf>
    <xf numFmtId="0" fontId="15" fillId="7" borderId="0" xfId="0" applyFont="1" applyFill="1" applyAlignment="1">
      <alignment vertical="center"/>
    </xf>
    <xf numFmtId="0" fontId="0" fillId="7" borderId="0" xfId="0" applyFill="1" applyAlignment="1">
      <alignment/>
    </xf>
    <xf numFmtId="14" fontId="0" fillId="7" borderId="0" xfId="0" applyNumberFormat="1" applyFill="1" applyAlignment="1">
      <alignment/>
    </xf>
    <xf numFmtId="1" fontId="0" fillId="7" borderId="0" xfId="0" applyNumberFormat="1" applyFill="1" applyAlignment="1">
      <alignment/>
    </xf>
    <xf numFmtId="0" fontId="17" fillId="0" borderId="0" xfId="0" applyFont="1" applyAlignment="1" applyProtection="1">
      <alignment horizontal="left" vertical="center"/>
      <protection locked="0"/>
    </xf>
    <xf numFmtId="0" fontId="39" fillId="0" borderId="0" xfId="0" applyFont="1" applyAlignment="1">
      <alignment horizontal="center"/>
    </xf>
    <xf numFmtId="0" fontId="0" fillId="0" borderId="0" xfId="0" applyAlignment="1">
      <alignment horizontal="center" vertical="center"/>
    </xf>
    <xf numFmtId="0" fontId="41" fillId="0" borderId="0" xfId="0" applyFont="1" applyAlignment="1">
      <alignment horizontal="left" vertical="center" wrapText="1"/>
    </xf>
    <xf numFmtId="0" fontId="41" fillId="0" borderId="0" xfId="0" applyFont="1" applyAlignment="1">
      <alignment horizontal="justify" vertical="center" wrapText="1"/>
    </xf>
    <xf numFmtId="0" fontId="41" fillId="0" borderId="0" xfId="0" applyFont="1" applyAlignment="1">
      <alignment horizontal="center" vertical="center" wrapText="1"/>
    </xf>
    <xf numFmtId="0" fontId="17" fillId="8" borderId="0" xfId="0" applyFont="1" applyFill="1" applyAlignment="1" applyProtection="1">
      <alignment horizontal="left" vertical="center"/>
      <protection locked="0"/>
    </xf>
    <xf numFmtId="0" fontId="0" fillId="18" borderId="0" xfId="0" applyFill="1" applyAlignment="1" applyProtection="1">
      <alignment horizontal="justify" vertical="justify" wrapText="1"/>
      <protection locked="0"/>
    </xf>
    <xf numFmtId="0" fontId="17" fillId="18" borderId="0" xfId="0" applyFont="1" applyFill="1" applyAlignment="1" applyProtection="1">
      <alignment horizontal="left" vertical="top" wrapText="1"/>
      <protection locked="0"/>
    </xf>
    <xf numFmtId="0" fontId="0" fillId="18" borderId="21" xfId="0" applyFill="1" applyBorder="1" applyAlignment="1" applyProtection="1">
      <alignment horizontal="right" vertical="center"/>
      <protection locked="0"/>
    </xf>
    <xf numFmtId="0" fontId="0" fillId="18" borderId="14" xfId="0" applyFill="1" applyBorder="1" applyAlignment="1" applyProtection="1">
      <alignment horizontal="right" vertical="center"/>
      <protection locked="0"/>
    </xf>
    <xf numFmtId="0" fontId="17" fillId="18" borderId="0" xfId="0" applyFont="1" applyFill="1" applyAlignment="1">
      <alignment horizontal="left" vertical="center"/>
    </xf>
    <xf numFmtId="0" fontId="17" fillId="10" borderId="0" xfId="0" applyFont="1" applyFill="1" applyAlignment="1" applyProtection="1">
      <alignment horizontal="left" vertical="center"/>
      <protection locked="0"/>
    </xf>
    <xf numFmtId="0" fontId="17" fillId="7" borderId="0" xfId="0" applyFont="1" applyFill="1" applyAlignment="1" applyProtection="1">
      <alignment horizontal="left" vertical="center"/>
      <protection locked="0"/>
    </xf>
    <xf numFmtId="0" fontId="3" fillId="0" borderId="0" xfId="0" applyFont="1" applyAlignment="1">
      <alignment horizontal="center" vertical="center" wrapText="1"/>
    </xf>
    <xf numFmtId="49" fontId="17" fillId="18" borderId="0" xfId="0" applyNumberFormat="1" applyFont="1" applyFill="1" applyAlignment="1" applyProtection="1">
      <alignment horizontal="left" vertical="center" wrapText="1"/>
      <protection locked="0"/>
    </xf>
    <xf numFmtId="0" fontId="0" fillId="18" borderId="22" xfId="0" applyFill="1" applyBorder="1" applyAlignment="1" applyProtection="1">
      <alignment horizontal="right" vertical="center"/>
      <protection locked="0"/>
    </xf>
    <xf numFmtId="0" fontId="0" fillId="18" borderId="23" xfId="0" applyFill="1" applyBorder="1" applyAlignment="1" applyProtection="1">
      <alignment horizontal="right" vertical="center"/>
      <protection locked="0"/>
    </xf>
    <xf numFmtId="0" fontId="42" fillId="7" borderId="0" xfId="0" applyFont="1" applyFill="1" applyAlignment="1">
      <alignment horizontal="justify" vertical="top" wrapText="1"/>
    </xf>
    <xf numFmtId="0" fontId="13" fillId="0" borderId="0" xfId="0" applyFont="1" applyAlignment="1">
      <alignment horizontal="justify" vertical="top" wrapText="1"/>
    </xf>
    <xf numFmtId="0" fontId="14" fillId="0" borderId="0" xfId="0" applyFont="1" applyAlignment="1">
      <alignment horizontal="left" vertical="center"/>
    </xf>
    <xf numFmtId="0" fontId="0" fillId="0" borderId="0" xfId="0" applyAlignment="1">
      <alignment horizontal="left" vertical="top" wrapText="1"/>
    </xf>
    <xf numFmtId="0" fontId="12" fillId="0" borderId="0" xfId="0" applyFont="1" applyAlignment="1">
      <alignment horizontal="center"/>
    </xf>
    <xf numFmtId="0" fontId="11" fillId="0" borderId="0" xfId="0" applyFont="1" applyAlignment="1">
      <alignment horizontal="center" vertical="center" wrapText="1"/>
    </xf>
    <xf numFmtId="0" fontId="0" fillId="0" borderId="0" xfId="0" applyBorder="1" applyAlignment="1">
      <alignment horizontal="justify" vertical="center" wrapText="1"/>
    </xf>
    <xf numFmtId="0" fontId="0" fillId="0" borderId="13" xfId="0" applyBorder="1" applyAlignment="1">
      <alignment horizontal="justify" vertical="center" wrapText="1"/>
    </xf>
    <xf numFmtId="0" fontId="0" fillId="10" borderId="24" xfId="0" applyFill="1" applyBorder="1" applyAlignment="1">
      <alignment horizontal="left" vertical="center"/>
    </xf>
    <xf numFmtId="0" fontId="0" fillId="10" borderId="25" xfId="0" applyFill="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7" fillId="18" borderId="21" xfId="0" applyNumberFormat="1" applyFont="1" applyFill="1" applyBorder="1" applyAlignment="1" applyProtection="1">
      <alignment horizontal="left" vertical="center" wrapText="1"/>
      <protection locked="0"/>
    </xf>
    <xf numFmtId="0" fontId="7" fillId="18" borderId="14" xfId="0" applyNumberFormat="1" applyFont="1" applyFill="1" applyBorder="1" applyAlignment="1" applyProtection="1">
      <alignment horizontal="left" vertical="center" wrapText="1"/>
      <protection locked="0"/>
    </xf>
    <xf numFmtId="0" fontId="6" fillId="18" borderId="21" xfId="0" applyFont="1" applyFill="1" applyBorder="1" applyAlignment="1" applyProtection="1">
      <alignment horizontal="right" vertical="center"/>
      <protection locked="0"/>
    </xf>
    <xf numFmtId="0" fontId="6" fillId="0" borderId="21" xfId="0" applyFont="1" applyBorder="1" applyAlignment="1">
      <alignment horizontal="right" vertical="center"/>
    </xf>
    <xf numFmtId="0" fontId="2" fillId="18" borderId="21" xfId="0" applyFont="1" applyFill="1" applyBorder="1" applyAlignment="1" applyProtection="1">
      <alignment horizontal="left" vertical="top" wrapText="1"/>
      <protection locked="0"/>
    </xf>
    <xf numFmtId="0" fontId="2" fillId="18" borderId="14" xfId="0" applyFont="1" applyFill="1" applyBorder="1" applyAlignment="1" applyProtection="1">
      <alignment horizontal="left" vertical="top" wrapText="1"/>
      <protection locked="0"/>
    </xf>
    <xf numFmtId="14" fontId="6" fillId="18" borderId="21" xfId="0" applyNumberFormat="1" applyFont="1" applyFill="1" applyBorder="1" applyAlignment="1" applyProtection="1">
      <alignment horizontal="center" vertical="center"/>
      <protection locked="0"/>
    </xf>
    <xf numFmtId="14" fontId="6" fillId="18" borderId="14"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26" xfId="0" applyBorder="1" applyAlignment="1">
      <alignment horizontal="justify" vertical="center" wrapText="1"/>
    </xf>
    <xf numFmtId="0" fontId="0" fillId="0" borderId="24" xfId="0" applyBorder="1" applyAlignment="1">
      <alignment horizontal="justify" vertical="center" wrapText="1"/>
    </xf>
    <xf numFmtId="0" fontId="0" fillId="0" borderId="25" xfId="0" applyBorder="1" applyAlignment="1">
      <alignment horizontal="justify" vertical="center" wrapText="1"/>
    </xf>
    <xf numFmtId="0" fontId="0" fillId="0" borderId="27" xfId="0" applyBorder="1" applyAlignment="1">
      <alignment horizontal="justify" vertical="center" wrapText="1"/>
    </xf>
    <xf numFmtId="0" fontId="0" fillId="0" borderId="10" xfId="0" applyBorder="1" applyAlignment="1">
      <alignment horizontal="justify" vertical="center" wrapText="1"/>
    </xf>
    <xf numFmtId="0" fontId="0" fillId="0" borderId="15" xfId="0" applyBorder="1" applyAlignment="1">
      <alignment horizontal="justify" vertical="center" wrapText="1"/>
    </xf>
    <xf numFmtId="14" fontId="5" fillId="18" borderId="21" xfId="0" applyNumberFormat="1" applyFont="1" applyFill="1" applyBorder="1" applyAlignment="1" applyProtection="1">
      <alignment horizontal="center" vertical="center"/>
      <protection locked="0"/>
    </xf>
    <xf numFmtId="0" fontId="0" fillId="0" borderId="0" xfId="0" applyBorder="1" applyAlignment="1">
      <alignment horizontal="left" vertical="center" wrapText="1"/>
    </xf>
    <xf numFmtId="0" fontId="0" fillId="18" borderId="21" xfId="0" applyFill="1" applyBorder="1" applyAlignment="1" applyProtection="1">
      <alignment horizontal="left" vertical="top" wrapText="1"/>
      <protection locked="0"/>
    </xf>
    <xf numFmtId="0" fontId="0" fillId="18" borderId="14" xfId="0" applyFill="1" applyBorder="1" applyAlignment="1" applyProtection="1">
      <alignment horizontal="left" vertical="top" wrapText="1"/>
      <protection locked="0"/>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3" fillId="18" borderId="21" xfId="0" applyFont="1" applyFill="1" applyBorder="1" applyAlignment="1" applyProtection="1">
      <alignment horizontal="right"/>
      <protection locked="0"/>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0" fillId="0" borderId="0" xfId="0" applyBorder="1" applyAlignment="1" applyProtection="1">
      <alignment horizontal="justify" vertical="top" wrapText="1"/>
      <protection locked="0"/>
    </xf>
    <xf numFmtId="0" fontId="0" fillId="0" borderId="13" xfId="0" applyBorder="1" applyAlignment="1" applyProtection="1">
      <alignment horizontal="justify" vertical="top" wrapText="1"/>
      <protection locked="0"/>
    </xf>
    <xf numFmtId="0" fontId="0" fillId="0" borderId="0" xfId="0" applyBorder="1" applyAlignment="1" applyProtection="1">
      <alignment horizontal="justify" vertical="center" wrapText="1"/>
      <protection locked="0"/>
    </xf>
    <xf numFmtId="0" fontId="0" fillId="0" borderId="13" xfId="0" applyBorder="1" applyAlignment="1" applyProtection="1">
      <alignment horizontal="justify" vertical="center" wrapText="1"/>
      <protection locked="0"/>
    </xf>
    <xf numFmtId="0" fontId="0" fillId="0" borderId="0" xfId="0" applyBorder="1" applyAlignment="1">
      <alignment horizontal="justify" vertical="top" wrapText="1"/>
    </xf>
    <xf numFmtId="0" fontId="0" fillId="0" borderId="13" xfId="0" applyBorder="1" applyAlignment="1">
      <alignment horizontal="justify" vertical="top" wrapText="1"/>
    </xf>
    <xf numFmtId="0" fontId="2" fillId="0" borderId="0" xfId="0" applyFont="1" applyBorder="1" applyAlignment="1">
      <alignment horizontal="center" vertical="center"/>
    </xf>
    <xf numFmtId="0" fontId="2" fillId="0" borderId="13" xfId="0" applyFont="1" applyBorder="1" applyAlignment="1">
      <alignment horizontal="center" vertical="center"/>
    </xf>
    <xf numFmtId="14" fontId="0" fillId="18" borderId="0" xfId="0" applyNumberFormat="1" applyFill="1" applyBorder="1" applyAlignment="1">
      <alignment horizontal="center" vertical="center"/>
    </xf>
    <xf numFmtId="0" fontId="0" fillId="18" borderId="0" xfId="0" applyFill="1" applyBorder="1" applyAlignment="1">
      <alignment horizontal="justify" vertical="top" wrapText="1"/>
    </xf>
    <xf numFmtId="0" fontId="0" fillId="18" borderId="13" xfId="0" applyFill="1" applyBorder="1" applyAlignment="1">
      <alignment horizontal="justify" vertical="top" wrapText="1"/>
    </xf>
    <xf numFmtId="0" fontId="0" fillId="18" borderId="17" xfId="0" applyFill="1" applyBorder="1" applyAlignment="1">
      <alignment horizontal="justify" vertical="top" wrapText="1"/>
    </xf>
    <xf numFmtId="0" fontId="0" fillId="18" borderId="18" xfId="0" applyFill="1" applyBorder="1" applyAlignment="1">
      <alignment horizontal="justify" vertical="top" wrapText="1"/>
    </xf>
    <xf numFmtId="0" fontId="0" fillId="18" borderId="0" xfId="0" applyFill="1" applyBorder="1" applyAlignment="1">
      <alignment horizontal="center" vertical="center"/>
    </xf>
    <xf numFmtId="0" fontId="0" fillId="18" borderId="13" xfId="0" applyFill="1" applyBorder="1" applyAlignment="1">
      <alignment horizontal="center" vertical="center"/>
    </xf>
    <xf numFmtId="0" fontId="0" fillId="18" borderId="0" xfId="0" applyFill="1" applyBorder="1" applyAlignment="1">
      <alignment horizontal="left" vertical="center"/>
    </xf>
    <xf numFmtId="0" fontId="0" fillId="0" borderId="0" xfId="0" applyBorder="1" applyAlignment="1">
      <alignment horizontal="center" vertical="top"/>
    </xf>
    <xf numFmtId="0" fontId="0" fillId="0" borderId="13" xfId="0" applyBorder="1" applyAlignment="1">
      <alignment horizontal="center" vertical="top"/>
    </xf>
    <xf numFmtId="0" fontId="0" fillId="0" borderId="0" xfId="0" applyAlignment="1">
      <alignment horizontal="justify" vertical="top" wrapText="1"/>
    </xf>
    <xf numFmtId="0" fontId="0" fillId="0" borderId="0" xfId="0" applyAlignment="1">
      <alignment horizontal="lef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Border="1" applyAlignment="1">
      <alignment horizontal="left" vertical="top" wrapText="1"/>
    </xf>
    <xf numFmtId="0" fontId="9" fillId="0" borderId="0" xfId="0" applyFont="1" applyBorder="1" applyAlignment="1">
      <alignment horizontal="right"/>
    </xf>
    <xf numFmtId="0" fontId="6" fillId="0" borderId="0" xfId="0" applyFont="1" applyBorder="1" applyAlignment="1">
      <alignment horizontal="right" vertical="center"/>
    </xf>
    <xf numFmtId="0" fontId="0" fillId="0" borderId="0" xfId="0" applyFill="1" applyAlignment="1">
      <alignment horizontal="center"/>
    </xf>
    <xf numFmtId="0" fontId="0" fillId="0" borderId="0" xfId="0"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1:E33"/>
  <sheetViews>
    <sheetView workbookViewId="0" topLeftCell="A4">
      <selection activeCell="B16" sqref="B16:C16"/>
    </sheetView>
  </sheetViews>
  <sheetFormatPr defaultColWidth="9.140625" defaultRowHeight="12.75"/>
  <cols>
    <col min="2" max="2" width="55.00390625" style="0" customWidth="1"/>
  </cols>
  <sheetData>
    <row r="1" spans="1:5" ht="23.25">
      <c r="A1" s="103" t="s">
        <v>200</v>
      </c>
      <c r="B1" s="103"/>
      <c r="C1" s="103"/>
      <c r="D1" s="103"/>
      <c r="E1" s="103"/>
    </row>
    <row r="3" spans="1:5" ht="23.25">
      <c r="A3" s="103">
        <f>CONCATENATE('Appeal Data'!E6)</f>
      </c>
      <c r="B3" s="103"/>
      <c r="C3" s="103"/>
      <c r="D3" s="103"/>
      <c r="E3" s="103"/>
    </row>
    <row r="5" spans="1:2" ht="23.25">
      <c r="A5" s="89" t="s">
        <v>201</v>
      </c>
      <c r="B5" s="89" t="str">
        <f>CONCATENATE('Appeal Data'!E7,"V")</f>
        <v>27124563789V</v>
      </c>
    </row>
    <row r="7" spans="1:5" ht="23.25">
      <c r="A7" s="89" t="s">
        <v>202</v>
      </c>
      <c r="C7" s="92" t="s">
        <v>189</v>
      </c>
      <c r="D7" s="92" t="s">
        <v>29</v>
      </c>
      <c r="E7" s="92" t="s">
        <v>190</v>
      </c>
    </row>
    <row r="8" spans="1:5" ht="23.25">
      <c r="A8" s="103" t="s">
        <v>203</v>
      </c>
      <c r="B8" s="103"/>
      <c r="C8" s="103"/>
      <c r="D8" s="103"/>
      <c r="E8" s="103"/>
    </row>
    <row r="9" spans="4:5" ht="15">
      <c r="D9" s="93" t="s">
        <v>105</v>
      </c>
      <c r="E9" s="93" t="s">
        <v>29</v>
      </c>
    </row>
    <row r="10" spans="1:5" ht="18" customHeight="1">
      <c r="A10" s="37" t="s">
        <v>204</v>
      </c>
      <c r="B10" s="104" t="s">
        <v>205</v>
      </c>
      <c r="C10" s="104"/>
      <c r="D10" s="94" t="s">
        <v>206</v>
      </c>
      <c r="E10" s="94" t="s">
        <v>206</v>
      </c>
    </row>
    <row r="11" spans="1:5" ht="24.75" customHeight="1">
      <c r="A11" s="96">
        <v>1</v>
      </c>
      <c r="B11" s="105" t="s">
        <v>213</v>
      </c>
      <c r="C11" s="105"/>
      <c r="D11" s="95"/>
      <c r="E11" s="95"/>
    </row>
    <row r="12" spans="1:5" ht="49.5" customHeight="1">
      <c r="A12" s="96">
        <v>2</v>
      </c>
      <c r="B12" s="106" t="s">
        <v>207</v>
      </c>
      <c r="C12" s="106"/>
      <c r="D12" s="95"/>
      <c r="E12" s="95"/>
    </row>
    <row r="13" spans="1:5" ht="30.75" customHeight="1">
      <c r="A13" s="96">
        <v>3</v>
      </c>
      <c r="B13" s="105" t="s">
        <v>208</v>
      </c>
      <c r="C13" s="105"/>
      <c r="D13" s="95"/>
      <c r="E13" s="95"/>
    </row>
    <row r="14" spans="1:5" ht="24.75" customHeight="1">
      <c r="A14" s="96">
        <v>4</v>
      </c>
      <c r="B14" s="105" t="s">
        <v>209</v>
      </c>
      <c r="C14" s="105"/>
      <c r="D14" s="95"/>
      <c r="E14" s="95"/>
    </row>
    <row r="15" spans="1:5" ht="24.75" customHeight="1">
      <c r="A15" s="96">
        <v>5</v>
      </c>
      <c r="B15" s="105" t="s">
        <v>210</v>
      </c>
      <c r="C15" s="105"/>
      <c r="D15" s="95"/>
      <c r="E15" s="95"/>
    </row>
    <row r="16" spans="1:5" ht="24.75" customHeight="1">
      <c r="A16" s="96">
        <v>6</v>
      </c>
      <c r="B16" s="105" t="s">
        <v>214</v>
      </c>
      <c r="C16" s="105"/>
      <c r="D16" s="95"/>
      <c r="E16" s="95"/>
    </row>
    <row r="17" spans="1:5" ht="24.75" customHeight="1">
      <c r="A17" s="96"/>
      <c r="B17" s="107"/>
      <c r="C17" s="107"/>
      <c r="D17" s="95"/>
      <c r="E17" s="95"/>
    </row>
    <row r="18" spans="1:5" ht="24.75" customHeight="1">
      <c r="A18" s="96"/>
      <c r="B18" s="107"/>
      <c r="C18" s="107"/>
      <c r="D18" s="95"/>
      <c r="E18" s="95"/>
    </row>
    <row r="19" spans="1:5" ht="24.75" customHeight="1">
      <c r="A19" s="96"/>
      <c r="B19" s="107"/>
      <c r="C19" s="107"/>
      <c r="D19" s="95"/>
      <c r="E19" s="95"/>
    </row>
    <row r="20" spans="1:5" ht="24.75" customHeight="1">
      <c r="A20" s="96"/>
      <c r="B20" s="107"/>
      <c r="C20" s="107"/>
      <c r="D20" s="95"/>
      <c r="E20" s="95"/>
    </row>
    <row r="21" spans="1:5" ht="24.75" customHeight="1">
      <c r="A21" s="96"/>
      <c r="B21" s="107"/>
      <c r="C21" s="107"/>
      <c r="D21" s="95"/>
      <c r="E21" s="95"/>
    </row>
    <row r="22" spans="1:5" ht="24.75" customHeight="1">
      <c r="A22" s="96"/>
      <c r="B22" s="107"/>
      <c r="C22" s="107"/>
      <c r="D22" s="95"/>
      <c r="E22" s="95"/>
    </row>
    <row r="23" spans="1:5" ht="24.75" customHeight="1">
      <c r="A23" s="96"/>
      <c r="B23" s="107"/>
      <c r="C23" s="107"/>
      <c r="D23" s="95"/>
      <c r="E23" s="95"/>
    </row>
    <row r="24" spans="1:5" ht="24.75" customHeight="1">
      <c r="A24" s="96"/>
      <c r="B24" s="107"/>
      <c r="C24" s="107"/>
      <c r="D24" s="95"/>
      <c r="E24" s="95"/>
    </row>
    <row r="25" spans="1:5" ht="24.75" customHeight="1">
      <c r="A25" s="96"/>
      <c r="B25" s="107"/>
      <c r="C25" s="107"/>
      <c r="D25" s="95"/>
      <c r="E25" s="95"/>
    </row>
    <row r="26" spans="1:2" ht="12.75">
      <c r="A26" s="31"/>
      <c r="B26" s="90"/>
    </row>
    <row r="27" spans="1:2" ht="12.75">
      <c r="A27" s="90"/>
      <c r="B27" s="90"/>
    </row>
    <row r="28" spans="1:2" ht="12.75">
      <c r="A28" s="90"/>
      <c r="B28" s="90"/>
    </row>
    <row r="29" spans="1:2" ht="12.75">
      <c r="A29" s="90"/>
      <c r="B29" s="90"/>
    </row>
    <row r="30" spans="1:2" ht="12.75">
      <c r="A30" s="90"/>
      <c r="B30" s="90"/>
    </row>
    <row r="31" spans="1:5" ht="15.75">
      <c r="A31" s="90"/>
      <c r="B31" s="90"/>
      <c r="E31" s="91" t="s">
        <v>211</v>
      </c>
    </row>
    <row r="32" spans="1:5" ht="15.75">
      <c r="A32" s="90"/>
      <c r="B32" s="90"/>
      <c r="E32" s="91" t="s">
        <v>212</v>
      </c>
    </row>
    <row r="33" spans="1:2" ht="12.75">
      <c r="A33" s="90"/>
      <c r="B33" s="90"/>
    </row>
  </sheetData>
  <mergeCells count="19">
    <mergeCell ref="B24:C24"/>
    <mergeCell ref="B25:C25"/>
    <mergeCell ref="A1:E1"/>
    <mergeCell ref="A3:E3"/>
    <mergeCell ref="B17:C17"/>
    <mergeCell ref="B18:C18"/>
    <mergeCell ref="B19:C19"/>
    <mergeCell ref="B20:C20"/>
    <mergeCell ref="B21:C21"/>
    <mergeCell ref="B22:C22"/>
    <mergeCell ref="B23:C23"/>
    <mergeCell ref="B13:C13"/>
    <mergeCell ref="B14:C14"/>
    <mergeCell ref="B15:C15"/>
    <mergeCell ref="B16:C16"/>
    <mergeCell ref="A8:E8"/>
    <mergeCell ref="B10:C10"/>
    <mergeCell ref="B11:C11"/>
    <mergeCell ref="B12:C12"/>
  </mergeCells>
  <printOptions/>
  <pageMargins left="0.75" right="0.75"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codeName="Sheet1"/>
  <dimension ref="A1:AF84"/>
  <sheetViews>
    <sheetView tabSelected="1" zoomScalePageLayoutView="0" workbookViewId="0" topLeftCell="A8">
      <selection activeCell="F81" sqref="F81"/>
    </sheetView>
  </sheetViews>
  <sheetFormatPr defaultColWidth="9.140625" defaultRowHeight="12.75"/>
  <cols>
    <col min="1" max="1" width="4.8515625" style="0" customWidth="1"/>
    <col min="4" max="4" width="15.140625" style="0" customWidth="1"/>
    <col min="5" max="5" width="19.421875" style="0" customWidth="1"/>
    <col min="6" max="6" width="16.7109375" style="0" customWidth="1"/>
  </cols>
  <sheetData>
    <row r="1" spans="2:6" ht="35.25" customHeight="1">
      <c r="B1" s="116" t="s">
        <v>145</v>
      </c>
      <c r="C1" s="116"/>
      <c r="D1" s="116"/>
      <c r="E1" s="116"/>
      <c r="F1" s="116"/>
    </row>
    <row r="2" ht="12.75">
      <c r="AF2" s="36" t="s">
        <v>8</v>
      </c>
    </row>
    <row r="3" spans="1:32" ht="18" customHeight="1">
      <c r="A3" s="36">
        <v>1</v>
      </c>
      <c r="B3" s="36" t="s">
        <v>114</v>
      </c>
      <c r="E3" s="115" t="s">
        <v>8</v>
      </c>
      <c r="F3" s="115"/>
      <c r="AF3" s="36" t="s">
        <v>139</v>
      </c>
    </row>
    <row r="4" spans="1:32" ht="18" customHeight="1">
      <c r="A4" s="36">
        <v>2</v>
      </c>
      <c r="B4" s="36" t="s">
        <v>115</v>
      </c>
      <c r="E4" s="115" t="s">
        <v>8</v>
      </c>
      <c r="F4" s="102"/>
      <c r="AF4" s="36" t="s">
        <v>72</v>
      </c>
    </row>
    <row r="5" spans="1:32" ht="18" customHeight="1">
      <c r="A5" s="36">
        <v>3</v>
      </c>
      <c r="B5" s="36" t="s">
        <v>116</v>
      </c>
      <c r="E5" s="115" t="s">
        <v>8</v>
      </c>
      <c r="F5" s="102"/>
      <c r="AF5" s="36" t="s">
        <v>140</v>
      </c>
    </row>
    <row r="6" spans="1:32" ht="40.5" customHeight="1">
      <c r="A6" s="36">
        <v>4</v>
      </c>
      <c r="B6" s="36" t="s">
        <v>100</v>
      </c>
      <c r="E6" s="117"/>
      <c r="F6" s="117"/>
      <c r="AF6" s="36" t="s">
        <v>141</v>
      </c>
    </row>
    <row r="7" spans="1:32" ht="18" customHeight="1">
      <c r="A7" s="36">
        <v>5</v>
      </c>
      <c r="B7" s="36" t="s">
        <v>117</v>
      </c>
      <c r="E7" s="78">
        <v>27124563789</v>
      </c>
      <c r="AF7" s="36" t="s">
        <v>142</v>
      </c>
    </row>
    <row r="8" spans="1:32" ht="53.25" customHeight="1">
      <c r="A8" s="36">
        <v>6</v>
      </c>
      <c r="B8" s="36" t="s">
        <v>118</v>
      </c>
      <c r="E8" s="110"/>
      <c r="F8" s="110"/>
      <c r="AF8" s="36" t="s">
        <v>143</v>
      </c>
    </row>
    <row r="9" spans="1:15" ht="18" customHeight="1">
      <c r="A9" s="36">
        <v>7</v>
      </c>
      <c r="B9" s="36" t="s">
        <v>119</v>
      </c>
      <c r="F9" s="79">
        <v>42139</v>
      </c>
      <c r="I9" s="72" t="s">
        <v>112</v>
      </c>
      <c r="J9" s="72" t="s">
        <v>149</v>
      </c>
      <c r="K9" s="72"/>
      <c r="L9" s="72" t="s">
        <v>147</v>
      </c>
      <c r="M9" s="86"/>
      <c r="N9" s="86"/>
      <c r="O9" s="86"/>
    </row>
    <row r="10" spans="1:15" ht="18" customHeight="1">
      <c r="A10" s="36">
        <v>8</v>
      </c>
      <c r="B10" s="36" t="s">
        <v>120</v>
      </c>
      <c r="F10" s="79">
        <v>42149</v>
      </c>
      <c r="I10" s="72" t="s">
        <v>160</v>
      </c>
      <c r="J10" s="72" t="s">
        <v>151</v>
      </c>
      <c r="K10" s="72"/>
      <c r="L10" s="72" t="s">
        <v>159</v>
      </c>
      <c r="M10" s="86"/>
      <c r="N10" s="86"/>
      <c r="O10" s="86"/>
    </row>
    <row r="11" spans="1:15" ht="18" customHeight="1">
      <c r="A11" s="36" t="s">
        <v>216</v>
      </c>
      <c r="B11" s="36" t="s">
        <v>215</v>
      </c>
      <c r="F11" s="97">
        <v>42179</v>
      </c>
      <c r="I11" s="72"/>
      <c r="J11" s="72"/>
      <c r="K11" s="72"/>
      <c r="L11" s="72"/>
      <c r="M11" s="86"/>
      <c r="N11" s="86"/>
      <c r="O11" s="86"/>
    </row>
    <row r="12" spans="1:15" ht="36" customHeight="1">
      <c r="A12" s="36" t="s">
        <v>217</v>
      </c>
      <c r="B12" s="120">
        <f>IF(F81&gt;0,B84,"")</f>
      </c>
      <c r="C12" s="120"/>
      <c r="D12" s="120"/>
      <c r="E12" s="120"/>
      <c r="F12" s="120"/>
      <c r="I12" s="72"/>
      <c r="J12" s="72"/>
      <c r="K12" s="72"/>
      <c r="L12" s="72"/>
      <c r="M12" s="86"/>
      <c r="N12" s="86"/>
      <c r="O12" s="86"/>
    </row>
    <row r="13" spans="1:15" ht="18" customHeight="1">
      <c r="A13" s="36">
        <v>9</v>
      </c>
      <c r="B13" s="36" t="s">
        <v>121</v>
      </c>
      <c r="F13" s="80"/>
      <c r="I13" s="72" t="s">
        <v>161</v>
      </c>
      <c r="J13" s="72" t="s">
        <v>152</v>
      </c>
      <c r="K13" s="72"/>
      <c r="L13" s="72" t="s">
        <v>148</v>
      </c>
      <c r="M13" s="86"/>
      <c r="N13" s="86"/>
      <c r="O13" s="86"/>
    </row>
    <row r="14" spans="1:15" ht="18" customHeight="1">
      <c r="A14" s="36">
        <v>10</v>
      </c>
      <c r="B14" s="36" t="s">
        <v>122</v>
      </c>
      <c r="D14" s="36" t="s">
        <v>144</v>
      </c>
      <c r="E14" s="81" t="s">
        <v>189</v>
      </c>
      <c r="F14" s="81" t="s">
        <v>190</v>
      </c>
      <c r="I14" s="72" t="s">
        <v>162</v>
      </c>
      <c r="J14" s="72" t="s">
        <v>153</v>
      </c>
      <c r="K14" s="72"/>
      <c r="L14" s="72" t="s">
        <v>8</v>
      </c>
      <c r="M14" s="86"/>
      <c r="N14" s="86"/>
      <c r="O14" s="86"/>
    </row>
    <row r="15" spans="1:15" ht="25.5">
      <c r="A15" s="36">
        <v>11</v>
      </c>
      <c r="B15" s="36" t="s">
        <v>131</v>
      </c>
      <c r="E15" s="31" t="s">
        <v>31</v>
      </c>
      <c r="F15" s="31" t="s">
        <v>32</v>
      </c>
      <c r="I15" s="72" t="s">
        <v>163</v>
      </c>
      <c r="J15" s="72" t="s">
        <v>154</v>
      </c>
      <c r="K15" s="72"/>
      <c r="L15" s="72"/>
      <c r="M15" s="86"/>
      <c r="N15" s="86"/>
      <c r="O15" s="86"/>
    </row>
    <row r="16" spans="2:15" ht="18" customHeight="1">
      <c r="B16" s="36" t="s">
        <v>123</v>
      </c>
      <c r="E16" s="82"/>
      <c r="F16" s="82"/>
      <c r="I16" s="72" t="s">
        <v>187</v>
      </c>
      <c r="J16" s="72" t="s">
        <v>155</v>
      </c>
      <c r="K16" s="72"/>
      <c r="L16" s="72"/>
      <c r="M16" s="86"/>
      <c r="N16" s="86"/>
      <c r="O16" s="86"/>
    </row>
    <row r="17" spans="2:15" ht="18" customHeight="1">
      <c r="B17" s="36" t="s">
        <v>38</v>
      </c>
      <c r="E17" s="82"/>
      <c r="F17" s="82"/>
      <c r="I17" s="72" t="s">
        <v>8</v>
      </c>
      <c r="J17" s="72" t="s">
        <v>199</v>
      </c>
      <c r="K17" s="72"/>
      <c r="L17" s="72"/>
      <c r="M17" s="86"/>
      <c r="N17" s="86"/>
      <c r="O17" s="86"/>
    </row>
    <row r="18" spans="2:15" ht="18" customHeight="1">
      <c r="B18" s="36" t="s">
        <v>39</v>
      </c>
      <c r="E18" s="82"/>
      <c r="F18" s="82"/>
      <c r="I18" s="72"/>
      <c r="J18" s="72" t="s">
        <v>150</v>
      </c>
      <c r="K18" s="72"/>
      <c r="L18" s="72"/>
      <c r="M18" s="86"/>
      <c r="N18" s="86"/>
      <c r="O18" s="86"/>
    </row>
    <row r="19" spans="2:15" ht="18" customHeight="1">
      <c r="B19" s="36" t="s">
        <v>40</v>
      </c>
      <c r="E19" s="82"/>
      <c r="F19" s="82"/>
      <c r="I19" s="72"/>
      <c r="J19" s="72" t="s">
        <v>156</v>
      </c>
      <c r="K19" s="72"/>
      <c r="L19" s="72"/>
      <c r="M19" s="86"/>
      <c r="N19" s="86"/>
      <c r="O19" s="86"/>
    </row>
    <row r="20" spans="2:15" ht="18" customHeight="1">
      <c r="B20" s="36" t="s">
        <v>41</v>
      </c>
      <c r="E20" s="82"/>
      <c r="F20" s="82"/>
      <c r="I20" s="72"/>
      <c r="J20" s="72" t="s">
        <v>157</v>
      </c>
      <c r="K20" s="72"/>
      <c r="L20" s="72"/>
      <c r="M20" s="86"/>
      <c r="N20" s="86"/>
      <c r="O20" s="86"/>
    </row>
    <row r="21" spans="2:15" ht="18" customHeight="1">
      <c r="B21" s="36" t="s">
        <v>42</v>
      </c>
      <c r="E21" s="82"/>
      <c r="F21" s="82"/>
      <c r="I21" s="72"/>
      <c r="J21" s="72" t="s">
        <v>158</v>
      </c>
      <c r="K21" s="72"/>
      <c r="L21" s="72"/>
      <c r="M21" s="86"/>
      <c r="N21" s="86"/>
      <c r="O21" s="86"/>
    </row>
    <row r="22" spans="2:15" ht="18" customHeight="1">
      <c r="B22" s="36" t="s">
        <v>43</v>
      </c>
      <c r="E22" s="82"/>
      <c r="F22" s="82"/>
      <c r="I22" s="88"/>
      <c r="J22" s="72" t="s">
        <v>8</v>
      </c>
      <c r="K22" s="88"/>
      <c r="L22" s="88"/>
      <c r="M22" s="87"/>
      <c r="N22" s="87"/>
      <c r="O22" s="87"/>
    </row>
    <row r="23" spans="2:13" ht="18" customHeight="1">
      <c r="B23" s="36" t="s">
        <v>127</v>
      </c>
      <c r="E23" s="43">
        <f>SUM(E16:E22)</f>
        <v>0</v>
      </c>
      <c r="F23" s="43">
        <f>SUM(F16:F22)</f>
        <v>0</v>
      </c>
      <c r="I23" s="87"/>
      <c r="J23" s="87"/>
      <c r="K23" s="87"/>
      <c r="L23" s="87"/>
      <c r="M23" s="87"/>
    </row>
    <row r="24" spans="1:13" ht="21" customHeight="1" thickBot="1">
      <c r="A24" s="36">
        <v>12</v>
      </c>
      <c r="B24" s="36" t="s">
        <v>103</v>
      </c>
      <c r="C24" s="36"/>
      <c r="D24" s="36"/>
      <c r="E24" s="83" t="s">
        <v>146</v>
      </c>
      <c r="F24" s="36"/>
      <c r="G24" s="36"/>
      <c r="H24" s="36"/>
      <c r="I24" s="36"/>
      <c r="J24" s="36"/>
      <c r="K24" s="36"/>
      <c r="L24" s="36"/>
      <c r="M24" s="36"/>
    </row>
    <row r="25" spans="2:8" ht="18" customHeight="1">
      <c r="B25" t="s">
        <v>124</v>
      </c>
      <c r="F25" t="s">
        <v>54</v>
      </c>
      <c r="G25" s="118">
        <f>E23</f>
        <v>0</v>
      </c>
      <c r="H25" s="119"/>
    </row>
    <row r="26" spans="2:8" ht="18" customHeight="1">
      <c r="B26" t="s">
        <v>48</v>
      </c>
      <c r="F26" t="s">
        <v>54</v>
      </c>
      <c r="G26" s="111">
        <f>F23</f>
        <v>0</v>
      </c>
      <c r="H26" s="112"/>
    </row>
    <row r="27" spans="2:8" ht="18" customHeight="1">
      <c r="B27" t="s">
        <v>45</v>
      </c>
      <c r="F27" t="s">
        <v>54</v>
      </c>
      <c r="G27" s="111">
        <f>G25-G26</f>
        <v>0</v>
      </c>
      <c r="H27" s="112"/>
    </row>
    <row r="28" spans="2:8" ht="18" customHeight="1">
      <c r="B28" t="s">
        <v>125</v>
      </c>
      <c r="F28" t="s">
        <v>54</v>
      </c>
      <c r="G28" s="111"/>
      <c r="H28" s="112"/>
    </row>
    <row r="29" spans="2:8" ht="18" customHeight="1">
      <c r="B29" t="s">
        <v>49</v>
      </c>
      <c r="F29" t="s">
        <v>54</v>
      </c>
      <c r="G29" s="111"/>
      <c r="H29" s="112"/>
    </row>
    <row r="30" spans="2:8" ht="18" customHeight="1">
      <c r="B30" t="s">
        <v>50</v>
      </c>
      <c r="F30" t="s">
        <v>54</v>
      </c>
      <c r="G30" s="111"/>
      <c r="H30" s="112"/>
    </row>
    <row r="31" spans="2:8" ht="18" customHeight="1">
      <c r="B31" t="s">
        <v>126</v>
      </c>
      <c r="F31" t="s">
        <v>54</v>
      </c>
      <c r="G31" s="111"/>
      <c r="H31" s="112"/>
    </row>
    <row r="32" spans="2:8" ht="18" customHeight="1">
      <c r="B32" t="s">
        <v>52</v>
      </c>
      <c r="F32" t="s">
        <v>54</v>
      </c>
      <c r="G32" s="111"/>
      <c r="H32" s="112"/>
    </row>
    <row r="33" spans="2:8" ht="18" customHeight="1">
      <c r="B33" t="s">
        <v>53</v>
      </c>
      <c r="F33" t="s">
        <v>54</v>
      </c>
      <c r="G33" s="111"/>
      <c r="H33" s="112"/>
    </row>
    <row r="36" spans="2:8" ht="18" customHeight="1">
      <c r="B36" s="9" t="s">
        <v>59</v>
      </c>
      <c r="G36" s="111">
        <v>0</v>
      </c>
      <c r="H36" s="112"/>
    </row>
    <row r="37" spans="2:8" ht="18" customHeight="1">
      <c r="B37" s="9" t="s">
        <v>60</v>
      </c>
      <c r="G37" s="111">
        <v>0</v>
      </c>
      <c r="H37" s="112"/>
    </row>
    <row r="38" spans="2:8" ht="18" customHeight="1">
      <c r="B38" s="9" t="s">
        <v>61</v>
      </c>
      <c r="G38" s="111">
        <v>0</v>
      </c>
      <c r="H38" s="112"/>
    </row>
    <row r="39" spans="2:8" ht="18" customHeight="1">
      <c r="B39" s="9" t="s">
        <v>62</v>
      </c>
      <c r="G39" s="111">
        <v>0</v>
      </c>
      <c r="H39" s="112"/>
    </row>
    <row r="41" spans="2:8" ht="18" customHeight="1">
      <c r="B41" s="9" t="s">
        <v>128</v>
      </c>
      <c r="F41" s="113">
        <f>CONCATENATE(F13)</f>
      </c>
      <c r="G41" s="113"/>
      <c r="H41" s="113"/>
    </row>
    <row r="42" spans="2:8" ht="18" customHeight="1">
      <c r="B42" s="9" t="s">
        <v>129</v>
      </c>
      <c r="F42" s="114" t="s">
        <v>146</v>
      </c>
      <c r="G42" s="114"/>
      <c r="H42" s="114"/>
    </row>
    <row r="44" ht="12.75">
      <c r="B44" s="39" t="s">
        <v>130</v>
      </c>
    </row>
    <row r="45" spans="2:8" ht="12.75">
      <c r="B45" s="109"/>
      <c r="C45" s="109"/>
      <c r="D45" s="109"/>
      <c r="E45" s="109"/>
      <c r="F45" s="109"/>
      <c r="G45" s="109"/>
      <c r="H45" s="109"/>
    </row>
    <row r="46" spans="2:8" ht="12.75">
      <c r="B46" s="109"/>
      <c r="C46" s="109"/>
      <c r="D46" s="109"/>
      <c r="E46" s="109"/>
      <c r="F46" s="109"/>
      <c r="G46" s="109"/>
      <c r="H46" s="109"/>
    </row>
    <row r="47" spans="2:8" ht="12.75">
      <c r="B47" s="109"/>
      <c r="C47" s="109"/>
      <c r="D47" s="109"/>
      <c r="E47" s="109"/>
      <c r="F47" s="109"/>
      <c r="G47" s="109"/>
      <c r="H47" s="109"/>
    </row>
    <row r="48" spans="2:8" ht="12.75">
      <c r="B48" s="109"/>
      <c r="C48" s="109"/>
      <c r="D48" s="109"/>
      <c r="E48" s="109"/>
      <c r="F48" s="109"/>
      <c r="G48" s="109"/>
      <c r="H48" s="109"/>
    </row>
    <row r="49" spans="2:8" ht="12.75">
      <c r="B49" s="109"/>
      <c r="C49" s="109"/>
      <c r="D49" s="109"/>
      <c r="E49" s="109"/>
      <c r="F49" s="109"/>
      <c r="G49" s="109"/>
      <c r="H49" s="109"/>
    </row>
    <row r="50" spans="2:8" ht="12.75">
      <c r="B50" s="109"/>
      <c r="C50" s="109"/>
      <c r="D50" s="109"/>
      <c r="E50" s="109"/>
      <c r="F50" s="109"/>
      <c r="G50" s="109"/>
      <c r="H50" s="109"/>
    </row>
    <row r="51" spans="2:8" ht="12.75">
      <c r="B51" s="109"/>
      <c r="C51" s="109"/>
      <c r="D51" s="109"/>
      <c r="E51" s="109"/>
      <c r="F51" s="109"/>
      <c r="G51" s="109"/>
      <c r="H51" s="109"/>
    </row>
    <row r="52" spans="2:8" ht="12.75">
      <c r="B52" s="109"/>
      <c r="C52" s="109"/>
      <c r="D52" s="109"/>
      <c r="E52" s="109"/>
      <c r="F52" s="109"/>
      <c r="G52" s="109"/>
      <c r="H52" s="109"/>
    </row>
    <row r="53" spans="2:8" ht="12.75">
      <c r="B53" s="109"/>
      <c r="C53" s="109"/>
      <c r="D53" s="109"/>
      <c r="E53" s="109"/>
      <c r="F53" s="109"/>
      <c r="G53" s="109"/>
      <c r="H53" s="109"/>
    </row>
    <row r="54" spans="2:8" ht="12.75">
      <c r="B54" s="109"/>
      <c r="C54" s="109"/>
      <c r="D54" s="109"/>
      <c r="E54" s="109"/>
      <c r="F54" s="109"/>
      <c r="G54" s="109"/>
      <c r="H54" s="109"/>
    </row>
    <row r="56" ht="12.75">
      <c r="B56" t="s">
        <v>132</v>
      </c>
    </row>
    <row r="57" spans="5:6" ht="12.75">
      <c r="E57" s="30" t="s">
        <v>136</v>
      </c>
      <c r="F57" s="30" t="s">
        <v>65</v>
      </c>
    </row>
    <row r="58" spans="2:6" ht="18" customHeight="1">
      <c r="B58" s="36" t="s">
        <v>133</v>
      </c>
      <c r="E58" s="44" t="s">
        <v>164</v>
      </c>
      <c r="F58" s="44">
        <f>E18</f>
        <v>0</v>
      </c>
    </row>
    <row r="59" spans="2:6" ht="18" customHeight="1">
      <c r="B59" s="36" t="s">
        <v>133</v>
      </c>
      <c r="E59" s="44" t="s">
        <v>165</v>
      </c>
      <c r="F59" s="44">
        <f>E19</f>
        <v>0</v>
      </c>
    </row>
    <row r="60" spans="2:6" ht="18" customHeight="1">
      <c r="B60" s="36" t="s">
        <v>134</v>
      </c>
      <c r="E60" s="44" t="s">
        <v>166</v>
      </c>
      <c r="F60" s="44">
        <f>E20</f>
        <v>0</v>
      </c>
    </row>
    <row r="61" ht="18" customHeight="1">
      <c r="B61" s="36"/>
    </row>
    <row r="62" spans="2:6" ht="18" customHeight="1">
      <c r="B62" s="36" t="s">
        <v>135</v>
      </c>
      <c r="E62" s="108"/>
      <c r="F62" s="108"/>
    </row>
    <row r="63" spans="2:5" ht="18" customHeight="1">
      <c r="B63" s="36" t="s">
        <v>138</v>
      </c>
      <c r="E63" s="80"/>
    </row>
    <row r="64" spans="2:5" ht="18" customHeight="1">
      <c r="B64" s="36" t="s">
        <v>76</v>
      </c>
      <c r="E64" s="84" t="s">
        <v>112</v>
      </c>
    </row>
    <row r="65" spans="2:5" ht="18" customHeight="1">
      <c r="B65" s="36" t="s">
        <v>137</v>
      </c>
      <c r="E65" s="85" t="s">
        <v>182</v>
      </c>
    </row>
    <row r="66" spans="2:5" ht="12.75">
      <c r="B66" s="66" t="s">
        <v>195</v>
      </c>
      <c r="E66" s="77" t="s">
        <v>197</v>
      </c>
    </row>
    <row r="67" spans="2:5" ht="12.75">
      <c r="B67" s="66" t="s">
        <v>196</v>
      </c>
      <c r="E67" s="77" t="s">
        <v>198</v>
      </c>
    </row>
    <row r="68" spans="4:5" ht="12.75">
      <c r="D68" s="49"/>
      <c r="E68" s="49"/>
    </row>
    <row r="69" spans="4:5" ht="12.75">
      <c r="D69" s="50"/>
      <c r="E69" s="50"/>
    </row>
    <row r="70" spans="3:5" ht="12.75">
      <c r="C70" s="38"/>
      <c r="D70" s="50"/>
      <c r="E70" s="50"/>
    </row>
    <row r="71" spans="1:8" ht="18">
      <c r="A71" s="36"/>
      <c r="B71" s="70" t="s">
        <v>186</v>
      </c>
      <c r="C71" s="61"/>
      <c r="D71" s="47"/>
      <c r="E71" s="47"/>
      <c r="F71" s="36"/>
      <c r="G71" s="36"/>
      <c r="H71" s="36"/>
    </row>
    <row r="72" spans="1:8" ht="18" customHeight="1">
      <c r="A72" s="37">
        <v>1</v>
      </c>
      <c r="B72" s="66" t="s">
        <v>184</v>
      </c>
      <c r="C72" s="36"/>
      <c r="D72" s="47"/>
      <c r="E72" s="47"/>
      <c r="F72" s="36"/>
      <c r="G72" s="36"/>
      <c r="H72" s="36"/>
    </row>
    <row r="73" spans="1:8" ht="18" customHeight="1">
      <c r="A73" s="37">
        <v>2</v>
      </c>
      <c r="B73" s="66" t="s">
        <v>183</v>
      </c>
      <c r="C73" s="36"/>
      <c r="D73" s="36"/>
      <c r="E73" s="36"/>
      <c r="F73" s="36"/>
      <c r="G73" s="36"/>
      <c r="H73" s="36"/>
    </row>
    <row r="74" spans="1:8" ht="18" customHeight="1">
      <c r="A74" s="37">
        <v>3</v>
      </c>
      <c r="B74" s="66" t="s">
        <v>185</v>
      </c>
      <c r="C74" s="36"/>
      <c r="D74" s="36"/>
      <c r="E74" s="36"/>
      <c r="F74" s="36"/>
      <c r="G74" s="36"/>
      <c r="H74" s="36"/>
    </row>
    <row r="75" spans="1:8" ht="18" customHeight="1">
      <c r="A75" s="37">
        <v>4</v>
      </c>
      <c r="B75" s="68" t="s">
        <v>194</v>
      </c>
      <c r="C75" s="69"/>
      <c r="D75" s="69"/>
      <c r="E75" s="71">
        <f>ROUND(IF(G27*0.1%&lt;=100,100,IF(G27*0.1%&gt;=1000,1000,G27*0.1%)),-1)+30</f>
        <v>130</v>
      </c>
      <c r="F75" s="68"/>
      <c r="G75" s="67"/>
      <c r="H75" s="36"/>
    </row>
    <row r="76" spans="1:8" ht="18" customHeight="1">
      <c r="A76" s="37">
        <v>5</v>
      </c>
      <c r="B76" s="68" t="s">
        <v>191</v>
      </c>
      <c r="C76" s="36"/>
      <c r="D76" s="36"/>
      <c r="E76" s="36"/>
      <c r="F76" s="36"/>
      <c r="G76" s="36"/>
      <c r="H76" s="36"/>
    </row>
    <row r="77" spans="1:8" ht="18" customHeight="1">
      <c r="A77" s="37">
        <v>6</v>
      </c>
      <c r="B77" s="68" t="s">
        <v>192</v>
      </c>
      <c r="C77" s="36"/>
      <c r="D77" s="36"/>
      <c r="E77" s="36"/>
      <c r="F77" s="36"/>
      <c r="G77" s="36"/>
      <c r="H77" s="36"/>
    </row>
    <row r="78" spans="1:8" ht="18" customHeight="1">
      <c r="A78" s="37">
        <v>7</v>
      </c>
      <c r="B78" s="68" t="s">
        <v>193</v>
      </c>
      <c r="C78" s="36"/>
      <c r="D78" s="36"/>
      <c r="E78" s="36"/>
      <c r="F78" s="36"/>
      <c r="G78" s="36"/>
      <c r="H78" s="36"/>
    </row>
    <row r="80" spans="2:6" ht="12.75">
      <c r="B80" s="98" t="s">
        <v>218</v>
      </c>
      <c r="C80" s="99"/>
      <c r="D80" s="99"/>
      <c r="E80" s="99"/>
      <c r="F80" s="100">
        <f>F10+60</f>
        <v>42209</v>
      </c>
    </row>
    <row r="81" spans="2:6" ht="12.75">
      <c r="B81" s="98" t="s">
        <v>219</v>
      </c>
      <c r="C81" s="99"/>
      <c r="D81" s="99"/>
      <c r="E81" s="99"/>
      <c r="F81" s="101">
        <f>IF(F11-F80&lt;=0,0,F11-F80)</f>
        <v>0</v>
      </c>
    </row>
    <row r="83" spans="2:11" ht="12.75">
      <c r="B83" s="98" t="s">
        <v>220</v>
      </c>
      <c r="C83" s="99"/>
      <c r="D83" s="99"/>
      <c r="E83" s="99"/>
      <c r="F83" s="99"/>
      <c r="G83" s="99"/>
      <c r="H83" s="99"/>
      <c r="I83" s="99"/>
      <c r="J83" s="99"/>
      <c r="K83" s="99"/>
    </row>
    <row r="84" spans="2:11" ht="12.75">
      <c r="B84" s="98" t="str">
        <f>CONCATENATE("The appeal is late by ",F81," Days. The appellant shall file application for condonation of delay in filing of appeal petition.")</f>
        <v>The appeal is late by 0 Days. The appellant shall file application for condonation of delay in filing of appeal petition.</v>
      </c>
      <c r="C84" s="99"/>
      <c r="D84" s="99"/>
      <c r="E84" s="99"/>
      <c r="F84" s="99"/>
      <c r="G84" s="99"/>
      <c r="H84" s="99"/>
      <c r="I84" s="99"/>
      <c r="J84" s="99"/>
      <c r="K84" s="99"/>
    </row>
  </sheetData>
  <sheetProtection/>
  <mergeCells count="24">
    <mergeCell ref="E6:F6"/>
    <mergeCell ref="G25:H25"/>
    <mergeCell ref="G38:H38"/>
    <mergeCell ref="G29:H29"/>
    <mergeCell ref="G30:H30"/>
    <mergeCell ref="G31:H31"/>
    <mergeCell ref="G32:H32"/>
    <mergeCell ref="G36:H36"/>
    <mergeCell ref="G37:H37"/>
    <mergeCell ref="B12:F12"/>
    <mergeCell ref="E3:F3"/>
    <mergeCell ref="E4:F4"/>
    <mergeCell ref="E5:F5"/>
    <mergeCell ref="B1:F1"/>
    <mergeCell ref="E62:F62"/>
    <mergeCell ref="B45:H54"/>
    <mergeCell ref="E8:F8"/>
    <mergeCell ref="G28:H28"/>
    <mergeCell ref="F41:H41"/>
    <mergeCell ref="F42:H42"/>
    <mergeCell ref="G33:H33"/>
    <mergeCell ref="G27:H27"/>
    <mergeCell ref="G26:H26"/>
    <mergeCell ref="G39:H39"/>
  </mergeCells>
  <dataValidations count="7">
    <dataValidation type="list" allowBlank="1" showInputMessage="1" showErrorMessage="1" sqref="E63">
      <formula1>$AF$2:$AF$8</formula1>
    </dataValidation>
    <dataValidation type="list" allowBlank="1" showInputMessage="1" showErrorMessage="1" sqref="F42:H42">
      <formula1>"Rejected, Dismissed, Partly Allowed, Not Applicable, Please Select"</formula1>
    </dataValidation>
    <dataValidation type="list" allowBlank="1" showInputMessage="1" showErrorMessage="1" sqref="E24">
      <formula1>"Please Select, Assessment Order, Appeal Order, Revision Order, Rectification Order, Order u/s 35B, Determination Order"</formula1>
    </dataValidation>
    <dataValidation type="list" allowBlank="1" showInputMessage="1" showErrorMessage="1" sqref="E4">
      <formula1>$J$9:$J$22</formula1>
    </dataValidation>
    <dataValidation type="list" allowBlank="1" showInputMessage="1" showErrorMessage="1" sqref="E3">
      <formula1>$L$9:$L$14</formula1>
    </dataValidation>
    <dataValidation type="list" allowBlank="1" showInputMessage="1" showErrorMessage="1" sqref="E5">
      <formula1>$I$9:$I$17</formula1>
    </dataValidation>
    <dataValidation type="list" allowBlank="1" showInputMessage="1" showErrorMessage="1" sqref="E64">
      <formula1>"Mumbai, Pune, Nasik, Kolhapur, Palghar, Thane"</formula1>
    </dataValidation>
  </dataValidation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4"/>
  <dimension ref="A1:I36"/>
  <sheetViews>
    <sheetView zoomScalePageLayoutView="0" workbookViewId="0" topLeftCell="A7">
      <selection activeCell="E18" sqref="E18:I18"/>
    </sheetView>
  </sheetViews>
  <sheetFormatPr defaultColWidth="9.140625" defaultRowHeight="12.75"/>
  <cols>
    <col min="6" max="6" width="11.28125" style="0" bestFit="1" customWidth="1"/>
  </cols>
  <sheetData>
    <row r="1" spans="1:9" ht="24.75">
      <c r="A1" s="124" t="s">
        <v>167</v>
      </c>
      <c r="B1" s="124"/>
      <c r="C1" s="124"/>
      <c r="D1" s="124"/>
      <c r="E1" s="124"/>
      <c r="F1" s="124"/>
      <c r="G1" s="124"/>
      <c r="H1" s="124"/>
      <c r="I1" s="124"/>
    </row>
    <row r="2" spans="1:9" ht="20.25" customHeight="1">
      <c r="A2" s="104" t="s">
        <v>168</v>
      </c>
      <c r="B2" s="104"/>
      <c r="C2" s="104"/>
      <c r="D2" s="104"/>
      <c r="E2" s="104"/>
      <c r="F2" s="104"/>
      <c r="G2" s="104"/>
      <c r="H2" s="104"/>
      <c r="I2" s="104"/>
    </row>
    <row r="4" spans="1:9" ht="28.5" customHeight="1">
      <c r="A4" s="125" t="s">
        <v>169</v>
      </c>
      <c r="B4" s="125"/>
      <c r="C4" s="125"/>
      <c r="D4" s="125"/>
      <c r="E4" s="125"/>
      <c r="F4" s="125"/>
      <c r="G4" s="125"/>
      <c r="H4" s="125"/>
      <c r="I4" s="125"/>
    </row>
    <row r="6" ht="15">
      <c r="A6" s="53" t="s">
        <v>3</v>
      </c>
    </row>
    <row r="7" ht="15">
      <c r="A7" s="53" t="s">
        <v>170</v>
      </c>
    </row>
    <row r="8" ht="15.75">
      <c r="A8" s="60">
        <f>CONCATENATE('Appeal Data'!F13)</f>
      </c>
    </row>
    <row r="11" spans="1:9" ht="33.75" customHeight="1">
      <c r="A11" s="54" t="s">
        <v>171</v>
      </c>
      <c r="B11" s="121" t="str">
        <f>A4</f>
        <v>Application for the purpose of proviso to sub-section (1) of section 33 of Maharashtra Value Added Tax Act, 2002</v>
      </c>
      <c r="C11" s="121"/>
      <c r="D11" s="121"/>
      <c r="E11" s="121"/>
      <c r="F11" s="121"/>
      <c r="G11" s="121"/>
      <c r="H11" s="121"/>
      <c r="I11" s="121"/>
    </row>
    <row r="13" spans="1:9" ht="69" customHeight="1">
      <c r="A13" s="121" t="s">
        <v>172</v>
      </c>
      <c r="B13" s="121"/>
      <c r="C13" s="121"/>
      <c r="D13" s="121"/>
      <c r="E13" s="121"/>
      <c r="F13" s="121"/>
      <c r="G13" s="121"/>
      <c r="H13" s="121"/>
      <c r="I13" s="121"/>
    </row>
    <row r="15" spans="1:9" ht="19.5" customHeight="1">
      <c r="A15" s="36" t="s">
        <v>18</v>
      </c>
      <c r="B15" s="36"/>
      <c r="C15" s="36"/>
      <c r="D15" s="36"/>
      <c r="E15" s="59">
        <f>CONCATENATE('Appeal Data'!E6)</f>
      </c>
      <c r="F15" s="36"/>
      <c r="G15" s="36"/>
      <c r="H15" s="36"/>
      <c r="I15" s="36"/>
    </row>
    <row r="16" spans="1:9" ht="19.5" customHeight="1">
      <c r="A16" s="36" t="s">
        <v>173</v>
      </c>
      <c r="B16" s="36"/>
      <c r="C16" s="36"/>
      <c r="D16" s="36"/>
      <c r="E16" s="122" t="str">
        <f>CONCATENATE('Appeal Data'!E7,"V")</f>
        <v>27124563789V</v>
      </c>
      <c r="F16" s="122"/>
      <c r="G16" s="48"/>
      <c r="H16" s="36"/>
      <c r="I16" s="36"/>
    </row>
    <row r="17" spans="1:9" ht="19.5" customHeight="1">
      <c r="A17" s="36" t="s">
        <v>174</v>
      </c>
      <c r="B17" s="36"/>
      <c r="C17" s="36"/>
      <c r="D17" s="36"/>
      <c r="E17" s="122" t="str">
        <f>CONCATENATE('Appeal Data'!E7,"C")</f>
        <v>27124563789C</v>
      </c>
      <c r="F17" s="122"/>
      <c r="G17" s="48"/>
      <c r="H17" s="36"/>
      <c r="I17" s="36"/>
    </row>
    <row r="18" spans="1:9" ht="45.75" customHeight="1">
      <c r="A18" s="36" t="s">
        <v>175</v>
      </c>
      <c r="B18" s="36"/>
      <c r="C18" s="36"/>
      <c r="D18" s="36"/>
      <c r="E18" s="123">
        <f>CONCATENATE('Appeal Data'!E8)</f>
      </c>
      <c r="F18" s="123"/>
      <c r="G18" s="123"/>
      <c r="H18" s="123"/>
      <c r="I18" s="123"/>
    </row>
    <row r="19" spans="1:9" ht="19.5" customHeight="1">
      <c r="A19" s="36" t="s">
        <v>104</v>
      </c>
      <c r="B19" s="36"/>
      <c r="C19" s="36"/>
      <c r="D19" s="36"/>
      <c r="E19" s="37" t="s">
        <v>178</v>
      </c>
      <c r="F19" s="35" t="str">
        <f>CONCATENATE('Appeal Data'!E14)</f>
        <v>01/04/06</v>
      </c>
      <c r="G19" s="37" t="s">
        <v>179</v>
      </c>
      <c r="H19" s="35" t="str">
        <f>CONCATENATE('Appeal Data'!F14)</f>
        <v>31/03/07</v>
      </c>
      <c r="I19" s="36"/>
    </row>
    <row r="20" spans="1:9" ht="19.5" customHeight="1">
      <c r="A20" s="36" t="s">
        <v>176</v>
      </c>
      <c r="B20" s="36"/>
      <c r="C20" s="36"/>
      <c r="D20" s="36"/>
      <c r="E20" s="51"/>
      <c r="F20" s="57">
        <f>'Appeal Data'!F9</f>
        <v>42139</v>
      </c>
      <c r="G20" s="36"/>
      <c r="H20" s="36"/>
      <c r="I20" s="36"/>
    </row>
    <row r="21" spans="1:9" ht="19.5" customHeight="1">
      <c r="A21" s="36" t="s">
        <v>177</v>
      </c>
      <c r="B21" s="36"/>
      <c r="C21" s="36"/>
      <c r="D21" s="36"/>
      <c r="E21" s="52"/>
      <c r="F21" s="57">
        <f>'Appeal Data'!F10</f>
        <v>42149</v>
      </c>
      <c r="G21" s="36"/>
      <c r="H21" s="36"/>
      <c r="I21" s="36"/>
    </row>
    <row r="24" spans="1:9" ht="37.5" customHeight="1">
      <c r="A24" s="121" t="s">
        <v>180</v>
      </c>
      <c r="B24" s="121"/>
      <c r="C24" s="121"/>
      <c r="D24" s="121"/>
      <c r="E24" s="121"/>
      <c r="F24" s="121"/>
      <c r="G24" s="121"/>
      <c r="H24" s="121"/>
      <c r="I24" s="121"/>
    </row>
    <row r="27" ht="12.75">
      <c r="I27" s="38" t="s">
        <v>181</v>
      </c>
    </row>
    <row r="28" ht="12.75">
      <c r="I28" s="55" t="str">
        <f>CONCATENATE("For ",E15)</f>
        <v>For </v>
      </c>
    </row>
    <row r="32" spans="1:2" ht="15">
      <c r="A32" s="36" t="s">
        <v>76</v>
      </c>
      <c r="B32" s="56" t="str">
        <f>CONCATENATE('Appeal Data'!E64)</f>
        <v>Mumbai</v>
      </c>
    </row>
    <row r="34" spans="5:9" ht="12.75">
      <c r="E34" s="38" t="s">
        <v>113</v>
      </c>
      <c r="F34" s="1"/>
      <c r="G34" s="1"/>
      <c r="H34" s="1"/>
      <c r="I34" s="1"/>
    </row>
    <row r="35" ht="19.5" customHeight="1">
      <c r="I35" s="58">
        <f>CONCATENATE('Appeal Data'!E62)</f>
      </c>
    </row>
    <row r="36" spans="1:9" ht="19.5" customHeight="1">
      <c r="A36" s="36" t="s">
        <v>64</v>
      </c>
      <c r="B36" s="56" t="str">
        <f>CONCATENATE('Appeal Data'!E65)</f>
        <v>15/04/13</v>
      </c>
      <c r="I36" s="58">
        <f>CONCATENATE('Appeal Data'!E63)</f>
      </c>
    </row>
  </sheetData>
  <sheetProtection/>
  <mergeCells count="9">
    <mergeCell ref="A1:I1"/>
    <mergeCell ref="A2:I2"/>
    <mergeCell ref="A4:I4"/>
    <mergeCell ref="B11:I11"/>
    <mergeCell ref="A13:I13"/>
    <mergeCell ref="E16:F16"/>
    <mergeCell ref="E17:F17"/>
    <mergeCell ref="A24:I24"/>
    <mergeCell ref="E18:I18"/>
  </mergeCells>
  <printOptions/>
  <pageMargins left="0.94" right="0.75" top="1" bottom="1" header="0.5" footer="0.5"/>
  <pageSetup horizontalDpi="600" verticalDpi="600" orientation="portrait" paperSize="9" r:id="rId1"/>
  <headerFooter alignWithMargins="0">
    <oddFooter>&amp;R&amp;"Bernard MT Condensed,Regular"&amp;11This form is to be submitted to the Assessing Officer</oddFooter>
  </headerFooter>
</worksheet>
</file>

<file path=xl/worksheets/sheet4.xml><?xml version="1.0" encoding="utf-8"?>
<worksheet xmlns="http://schemas.openxmlformats.org/spreadsheetml/2006/main" xmlns:r="http://schemas.openxmlformats.org/officeDocument/2006/relationships">
  <sheetPr codeName="Sheet2"/>
  <dimension ref="A1:AC117"/>
  <sheetViews>
    <sheetView zoomScalePageLayoutView="0" workbookViewId="0" topLeftCell="A76">
      <selection activeCell="F18" sqref="F18:J18"/>
    </sheetView>
  </sheetViews>
  <sheetFormatPr defaultColWidth="9.140625" defaultRowHeight="12.75"/>
  <cols>
    <col min="1" max="1" width="4.140625" style="0" customWidth="1"/>
    <col min="3" max="3" width="11.140625" style="0" bestFit="1" customWidth="1"/>
    <col min="12" max="12" width="9.140625" style="0" hidden="1" customWidth="1"/>
    <col min="27" max="27" width="15.8515625" style="0" bestFit="1" customWidth="1"/>
    <col min="28" max="28" width="35.140625" style="0" customWidth="1"/>
  </cols>
  <sheetData>
    <row r="1" spans="1:29" ht="23.25">
      <c r="A1" s="2"/>
      <c r="B1" s="130" t="s">
        <v>0</v>
      </c>
      <c r="C1" s="130"/>
      <c r="D1" s="130"/>
      <c r="E1" s="130"/>
      <c r="F1" s="130"/>
      <c r="G1" s="130"/>
      <c r="H1" s="130"/>
      <c r="I1" s="130"/>
      <c r="J1" s="131"/>
      <c r="AA1" t="s">
        <v>90</v>
      </c>
      <c r="AB1" t="s">
        <v>92</v>
      </c>
      <c r="AC1" t="s">
        <v>91</v>
      </c>
    </row>
    <row r="2" spans="1:10" ht="19.5" customHeight="1">
      <c r="A2" s="3"/>
      <c r="B2" s="132" t="s">
        <v>1</v>
      </c>
      <c r="C2" s="132"/>
      <c r="D2" s="132"/>
      <c r="E2" s="132"/>
      <c r="F2" s="132"/>
      <c r="G2" s="132"/>
      <c r="H2" s="132"/>
      <c r="I2" s="132"/>
      <c r="J2" s="133"/>
    </row>
    <row r="3" spans="1:10" ht="34.5" customHeight="1">
      <c r="A3" s="3"/>
      <c r="B3" s="134" t="s">
        <v>2</v>
      </c>
      <c r="C3" s="134"/>
      <c r="D3" s="134"/>
      <c r="E3" s="134"/>
      <c r="F3" s="134"/>
      <c r="G3" s="134"/>
      <c r="H3" s="134"/>
      <c r="I3" s="134"/>
      <c r="J3" s="135"/>
    </row>
    <row r="4" spans="1:12" ht="12.75">
      <c r="A4" s="3"/>
      <c r="B4" s="5"/>
      <c r="C4" s="5"/>
      <c r="D4" s="5"/>
      <c r="E4" s="5"/>
      <c r="F4" s="5"/>
      <c r="G4" s="5"/>
      <c r="H4" s="5"/>
      <c r="I4" s="5"/>
      <c r="J4" s="6"/>
      <c r="L4" t="s">
        <v>4</v>
      </c>
    </row>
    <row r="5" spans="1:12" ht="15">
      <c r="A5" s="3"/>
      <c r="B5" s="17" t="s">
        <v>3</v>
      </c>
      <c r="C5" s="5"/>
      <c r="D5" s="5"/>
      <c r="E5" s="5"/>
      <c r="F5" s="5"/>
      <c r="G5" s="5"/>
      <c r="H5" s="5"/>
      <c r="I5" s="5"/>
      <c r="J5" s="6"/>
      <c r="L5" t="s">
        <v>5</v>
      </c>
    </row>
    <row r="6" spans="1:12" ht="18" customHeight="1">
      <c r="A6" s="3"/>
      <c r="B6" s="62" t="str">
        <f>CONCATENATE('Appeal Data'!E3)</f>
        <v>Select</v>
      </c>
      <c r="C6" s="63"/>
      <c r="D6" s="63"/>
      <c r="E6" s="63"/>
      <c r="F6" s="5"/>
      <c r="G6" s="5"/>
      <c r="H6" s="5"/>
      <c r="I6" s="16" t="s">
        <v>188</v>
      </c>
      <c r="J6" s="65">
        <f>'Appeal Data'!E75</f>
        <v>130</v>
      </c>
      <c r="L6" t="s">
        <v>6</v>
      </c>
    </row>
    <row r="7" spans="1:12" ht="18" customHeight="1">
      <c r="A7" s="3"/>
      <c r="B7" s="62" t="str">
        <f>CONCATENATE('Appeal Data'!E4)</f>
        <v>Select</v>
      </c>
      <c r="C7" s="63"/>
      <c r="D7" s="63"/>
      <c r="E7" s="63"/>
      <c r="F7" s="5"/>
      <c r="G7" s="5"/>
      <c r="H7" s="5"/>
      <c r="I7" s="5"/>
      <c r="J7" s="6"/>
      <c r="L7" t="s">
        <v>7</v>
      </c>
    </row>
    <row r="8" spans="1:12" ht="18" customHeight="1">
      <c r="A8" s="3"/>
      <c r="B8" s="62" t="str">
        <f>CONCATENATE('Appeal Data'!E5)</f>
        <v>Select</v>
      </c>
      <c r="C8" s="64"/>
      <c r="D8" s="64"/>
      <c r="E8" s="64"/>
      <c r="F8" s="5"/>
      <c r="G8" s="5"/>
      <c r="H8" s="5"/>
      <c r="I8" s="5"/>
      <c r="J8" s="6"/>
      <c r="L8" t="s">
        <v>8</v>
      </c>
    </row>
    <row r="9" spans="1:10" ht="12.75">
      <c r="A9" s="3"/>
      <c r="B9" s="5"/>
      <c r="C9" s="5"/>
      <c r="D9" s="5"/>
      <c r="E9" s="5"/>
      <c r="F9" s="5"/>
      <c r="G9" s="5"/>
      <c r="H9" s="5"/>
      <c r="I9" s="5"/>
      <c r="J9" s="6"/>
    </row>
    <row r="10" spans="1:12" ht="12.75">
      <c r="A10" s="7" t="s">
        <v>17</v>
      </c>
      <c r="B10" s="5"/>
      <c r="C10" s="5"/>
      <c r="D10" s="5"/>
      <c r="E10" s="5"/>
      <c r="F10" s="5"/>
      <c r="G10" s="5"/>
      <c r="H10" s="5"/>
      <c r="I10" s="5"/>
      <c r="J10" s="6"/>
      <c r="L10" t="s">
        <v>9</v>
      </c>
    </row>
    <row r="11" spans="1:12" ht="12.75">
      <c r="A11" s="3"/>
      <c r="B11" s="5"/>
      <c r="C11" s="5"/>
      <c r="D11" s="5"/>
      <c r="E11" s="5"/>
      <c r="F11" s="5"/>
      <c r="G11" s="5"/>
      <c r="H11" s="5"/>
      <c r="I11" s="5"/>
      <c r="J11" s="6"/>
      <c r="L11" t="s">
        <v>10</v>
      </c>
    </row>
    <row r="12" spans="1:12" ht="30.75" customHeight="1">
      <c r="A12" s="8">
        <v>1</v>
      </c>
      <c r="B12" s="9" t="s">
        <v>18</v>
      </c>
      <c r="C12" s="5"/>
      <c r="D12" s="136">
        <f>CONCATENATE('Appeal Data'!E6)</f>
      </c>
      <c r="E12" s="136"/>
      <c r="F12" s="136"/>
      <c r="G12" s="136"/>
      <c r="H12" s="136"/>
      <c r="I12" s="136"/>
      <c r="J12" s="137"/>
      <c r="L12" t="s">
        <v>11</v>
      </c>
    </row>
    <row r="13" spans="1:12" ht="30" customHeight="1">
      <c r="A13" s="8">
        <v>2</v>
      </c>
      <c r="B13" s="9" t="s">
        <v>19</v>
      </c>
      <c r="C13" s="5"/>
      <c r="D13" s="5"/>
      <c r="E13" s="5"/>
      <c r="F13" s="5"/>
      <c r="G13" s="5"/>
      <c r="H13" s="138" t="str">
        <f>CONCATENATE('Appeal Data'!E7)</f>
        <v>27124563789</v>
      </c>
      <c r="I13" s="138"/>
      <c r="J13" s="10" t="s">
        <v>26</v>
      </c>
      <c r="L13" t="s">
        <v>12</v>
      </c>
    </row>
    <row r="14" spans="1:12" ht="30" customHeight="1">
      <c r="A14" s="8">
        <v>3</v>
      </c>
      <c r="B14" s="9" t="s">
        <v>20</v>
      </c>
      <c r="C14" s="5"/>
      <c r="D14" s="5"/>
      <c r="E14" s="5"/>
      <c r="F14" s="5"/>
      <c r="G14" s="5"/>
      <c r="H14" s="139" t="str">
        <f>IF(ISBLANK(H13),"",H13)</f>
        <v>27124563789</v>
      </c>
      <c r="I14" s="139"/>
      <c r="J14" s="10" t="s">
        <v>27</v>
      </c>
      <c r="L14" t="s">
        <v>13</v>
      </c>
    </row>
    <row r="15" spans="1:12" ht="39" customHeight="1">
      <c r="A15" s="8">
        <v>4</v>
      </c>
      <c r="B15" s="9" t="s">
        <v>21</v>
      </c>
      <c r="C15" s="5"/>
      <c r="D15" s="5"/>
      <c r="E15" s="5"/>
      <c r="F15" s="140">
        <f>CONCATENATE('Appeal Data'!E8)</f>
      </c>
      <c r="G15" s="140"/>
      <c r="H15" s="140"/>
      <c r="I15" s="140"/>
      <c r="J15" s="141"/>
      <c r="L15" t="s">
        <v>14</v>
      </c>
    </row>
    <row r="16" spans="1:12" ht="19.5" customHeight="1">
      <c r="A16" s="8">
        <v>5</v>
      </c>
      <c r="B16" s="9" t="s">
        <v>22</v>
      </c>
      <c r="C16" s="5"/>
      <c r="D16" s="5"/>
      <c r="E16" s="5"/>
      <c r="F16" s="5"/>
      <c r="G16" s="5"/>
      <c r="H16" s="152">
        <f>'Appeal Data'!F9</f>
        <v>42139</v>
      </c>
      <c r="I16" s="152"/>
      <c r="J16" s="6"/>
      <c r="L16" t="s">
        <v>15</v>
      </c>
    </row>
    <row r="17" spans="1:12" ht="19.5" customHeight="1">
      <c r="A17" s="8">
        <v>6</v>
      </c>
      <c r="B17" s="9" t="s">
        <v>23</v>
      </c>
      <c r="C17" s="5"/>
      <c r="D17" s="5"/>
      <c r="E17" s="5"/>
      <c r="F17" s="5"/>
      <c r="G17" s="5"/>
      <c r="H17" s="152">
        <f>'Appeal Data'!F10</f>
        <v>42149</v>
      </c>
      <c r="I17" s="152"/>
      <c r="J17" s="6"/>
      <c r="L17" t="s">
        <v>16</v>
      </c>
    </row>
    <row r="18" spans="1:12" ht="37.5" customHeight="1">
      <c r="A18" s="8">
        <v>7</v>
      </c>
      <c r="B18" s="153" t="s">
        <v>24</v>
      </c>
      <c r="C18" s="153"/>
      <c r="D18" s="153"/>
      <c r="E18" s="153"/>
      <c r="F18" s="154">
        <f>CONCATENATE('Appeal Data'!F13)</f>
      </c>
      <c r="G18" s="154"/>
      <c r="H18" s="154"/>
      <c r="I18" s="154"/>
      <c r="J18" s="155"/>
      <c r="L18" t="s">
        <v>8</v>
      </c>
    </row>
    <row r="19" spans="1:10" ht="19.5" customHeight="1">
      <c r="A19" s="8">
        <v>8</v>
      </c>
      <c r="B19" s="9" t="s">
        <v>25</v>
      </c>
      <c r="C19" s="5"/>
      <c r="D19" s="5"/>
      <c r="E19" s="11" t="s">
        <v>28</v>
      </c>
      <c r="F19" s="142" t="str">
        <f>'Appeal Data'!E14</f>
        <v>01/04/06</v>
      </c>
      <c r="G19" s="142"/>
      <c r="H19" s="11" t="s">
        <v>29</v>
      </c>
      <c r="I19" s="142" t="str">
        <f>'Appeal Data'!F14</f>
        <v>31/03/07</v>
      </c>
      <c r="J19" s="143"/>
    </row>
    <row r="20" spans="1:10" ht="12.75">
      <c r="A20" s="3"/>
      <c r="B20" s="5"/>
      <c r="C20" s="5"/>
      <c r="D20" s="5"/>
      <c r="E20" s="5"/>
      <c r="F20" s="5"/>
      <c r="G20" s="5"/>
      <c r="H20" s="5"/>
      <c r="I20" s="5"/>
      <c r="J20" s="6"/>
    </row>
    <row r="21" spans="1:10" ht="12.75">
      <c r="A21" s="8">
        <v>9</v>
      </c>
      <c r="B21" s="146" t="str">
        <f>CONCATENATE("For the period from ",F19," to ",I19," the appellant has been assessed to Tax, Interest, Penalty or file under the Maharashtra Value Added Tax Act, 2002 and the details of amount in dispute against which this appeal has been preferred is as follows:")</f>
        <v>For the period from 01/04/06 to 31/03/07 the appellant has been assessed to Tax, Interest, Penalty or file under the Maharashtra Value Added Tax Act, 2002 and the details of amount in dispute against which this appeal has been preferred is as follows:</v>
      </c>
      <c r="C21" s="147"/>
      <c r="D21" s="147"/>
      <c r="E21" s="147"/>
      <c r="F21" s="147"/>
      <c r="G21" s="147"/>
      <c r="H21" s="147"/>
      <c r="I21" s="147"/>
      <c r="J21" s="148"/>
    </row>
    <row r="22" spans="1:10" ht="26.25" customHeight="1">
      <c r="A22" s="3"/>
      <c r="B22" s="149"/>
      <c r="C22" s="150"/>
      <c r="D22" s="150"/>
      <c r="E22" s="150"/>
      <c r="F22" s="150"/>
      <c r="G22" s="150"/>
      <c r="H22" s="150"/>
      <c r="I22" s="150"/>
      <c r="J22" s="151"/>
    </row>
    <row r="23" spans="1:10" ht="12.75">
      <c r="A23" s="3"/>
      <c r="B23" s="5"/>
      <c r="C23" s="5"/>
      <c r="D23" s="5"/>
      <c r="E23" s="5"/>
      <c r="F23" s="5"/>
      <c r="G23" s="5"/>
      <c r="H23" s="5"/>
      <c r="I23" s="5"/>
      <c r="J23" s="6"/>
    </row>
    <row r="24" spans="1:10" ht="20.25" customHeight="1">
      <c r="A24" s="3"/>
      <c r="B24" s="144" t="s">
        <v>30</v>
      </c>
      <c r="C24" s="144"/>
      <c r="D24" s="144"/>
      <c r="E24" s="144" t="s">
        <v>31</v>
      </c>
      <c r="F24" s="144"/>
      <c r="G24" s="144"/>
      <c r="H24" s="144" t="s">
        <v>32</v>
      </c>
      <c r="I24" s="144"/>
      <c r="J24" s="145"/>
    </row>
    <row r="25" spans="1:10" ht="44.25" customHeight="1">
      <c r="A25" s="3"/>
      <c r="B25" s="144"/>
      <c r="C25" s="144"/>
      <c r="D25" s="144"/>
      <c r="E25" s="144" t="s">
        <v>34</v>
      </c>
      <c r="F25" s="144"/>
      <c r="G25" s="144"/>
      <c r="H25" s="144" t="s">
        <v>33</v>
      </c>
      <c r="I25" s="144"/>
      <c r="J25" s="145"/>
    </row>
    <row r="26" spans="1:10" ht="15.75" customHeight="1">
      <c r="A26" s="3"/>
      <c r="B26" s="156" t="s">
        <v>35</v>
      </c>
      <c r="C26" s="156"/>
      <c r="D26" s="156"/>
      <c r="E26" s="156" t="s">
        <v>36</v>
      </c>
      <c r="F26" s="156"/>
      <c r="G26" s="156"/>
      <c r="H26" s="156" t="s">
        <v>37</v>
      </c>
      <c r="I26" s="156"/>
      <c r="J26" s="157"/>
    </row>
    <row r="27" spans="1:10" ht="18" customHeight="1">
      <c r="A27" s="8">
        <v>1</v>
      </c>
      <c r="B27" s="9" t="s">
        <v>123</v>
      </c>
      <c r="C27" s="5"/>
      <c r="D27" s="5"/>
      <c r="E27" s="158">
        <f>'Appeal Data'!E16</f>
        <v>0</v>
      </c>
      <c r="F27" s="158"/>
      <c r="G27" s="158"/>
      <c r="H27" s="158">
        <f>'Appeal Data'!F16</f>
        <v>0</v>
      </c>
      <c r="I27" s="158"/>
      <c r="J27" s="158"/>
    </row>
    <row r="28" spans="1:10" ht="18" customHeight="1">
      <c r="A28" s="8">
        <v>2</v>
      </c>
      <c r="B28" s="9" t="s">
        <v>38</v>
      </c>
      <c r="C28" s="5"/>
      <c r="D28" s="5"/>
      <c r="E28" s="158">
        <f>'Appeal Data'!E17</f>
        <v>0</v>
      </c>
      <c r="F28" s="158"/>
      <c r="G28" s="158"/>
      <c r="H28" s="158">
        <f>'Appeal Data'!F17</f>
        <v>0</v>
      </c>
      <c r="I28" s="158"/>
      <c r="J28" s="158"/>
    </row>
    <row r="29" spans="1:10" ht="18" customHeight="1">
      <c r="A29" s="8">
        <v>3</v>
      </c>
      <c r="B29" s="9" t="s">
        <v>39</v>
      </c>
      <c r="C29" s="5"/>
      <c r="D29" s="5"/>
      <c r="E29" s="158">
        <f>'Appeal Data'!E18</f>
        <v>0</v>
      </c>
      <c r="F29" s="158"/>
      <c r="G29" s="158"/>
      <c r="H29" s="158">
        <f>'Appeal Data'!F18</f>
        <v>0</v>
      </c>
      <c r="I29" s="158"/>
      <c r="J29" s="158"/>
    </row>
    <row r="30" spans="1:10" ht="18" customHeight="1">
      <c r="A30" s="8">
        <v>4</v>
      </c>
      <c r="B30" s="9" t="s">
        <v>40</v>
      </c>
      <c r="C30" s="5"/>
      <c r="D30" s="5"/>
      <c r="E30" s="158">
        <f>'Appeal Data'!E19</f>
        <v>0</v>
      </c>
      <c r="F30" s="158"/>
      <c r="G30" s="158"/>
      <c r="H30" s="158">
        <f>'Appeal Data'!F19</f>
        <v>0</v>
      </c>
      <c r="I30" s="158"/>
      <c r="J30" s="158"/>
    </row>
    <row r="31" spans="1:10" ht="18" customHeight="1">
      <c r="A31" s="8">
        <v>5</v>
      </c>
      <c r="B31" s="9" t="s">
        <v>41</v>
      </c>
      <c r="C31" s="5"/>
      <c r="D31" s="5"/>
      <c r="E31" s="158">
        <f>'Appeal Data'!E20</f>
        <v>0</v>
      </c>
      <c r="F31" s="158"/>
      <c r="G31" s="158"/>
      <c r="H31" s="158">
        <f>'Appeal Data'!F20</f>
        <v>0</v>
      </c>
      <c r="I31" s="158"/>
      <c r="J31" s="158"/>
    </row>
    <row r="32" spans="1:10" ht="18" customHeight="1">
      <c r="A32" s="8">
        <v>6</v>
      </c>
      <c r="B32" s="9" t="s">
        <v>42</v>
      </c>
      <c r="C32" s="5"/>
      <c r="D32" s="5"/>
      <c r="E32" s="158">
        <f>'Appeal Data'!E21</f>
        <v>0</v>
      </c>
      <c r="F32" s="158"/>
      <c r="G32" s="158"/>
      <c r="H32" s="158">
        <f>'Appeal Data'!F21</f>
        <v>0</v>
      </c>
      <c r="I32" s="158"/>
      <c r="J32" s="158"/>
    </row>
    <row r="33" spans="1:10" ht="18" customHeight="1">
      <c r="A33" s="8">
        <v>7</v>
      </c>
      <c r="B33" s="9" t="s">
        <v>43</v>
      </c>
      <c r="C33" s="5"/>
      <c r="D33" s="5"/>
      <c r="E33" s="158">
        <f>'Appeal Data'!E22</f>
        <v>0</v>
      </c>
      <c r="F33" s="158"/>
      <c r="G33" s="158"/>
      <c r="H33" s="158">
        <f>'Appeal Data'!F22</f>
        <v>0</v>
      </c>
      <c r="I33" s="158"/>
      <c r="J33" s="158"/>
    </row>
    <row r="34" spans="1:10" ht="18" customHeight="1" thickBot="1">
      <c r="A34" s="18"/>
      <c r="B34" s="19"/>
      <c r="C34" s="19"/>
      <c r="D34" s="21" t="s">
        <v>44</v>
      </c>
      <c r="E34" s="159">
        <f>SUM(E27:G33)</f>
        <v>0</v>
      </c>
      <c r="F34" s="159"/>
      <c r="G34" s="159"/>
      <c r="H34" s="159">
        <f>SUM(H27:J33)</f>
        <v>0</v>
      </c>
      <c r="I34" s="159"/>
      <c r="J34" s="160"/>
    </row>
    <row r="35" spans="1:10" ht="19.5" customHeight="1" thickBot="1">
      <c r="A35" s="22">
        <v>10</v>
      </c>
      <c r="B35" s="23" t="s">
        <v>47</v>
      </c>
      <c r="C35" s="23"/>
      <c r="D35" s="23"/>
      <c r="E35" s="23"/>
      <c r="F35" s="23"/>
      <c r="G35" s="23"/>
      <c r="H35" s="24" t="s">
        <v>54</v>
      </c>
      <c r="I35" s="118">
        <f>'Appeal Data'!G25</f>
        <v>0</v>
      </c>
      <c r="J35" s="119"/>
    </row>
    <row r="36" spans="1:12" ht="19.5" customHeight="1" thickBot="1">
      <c r="A36" s="3"/>
      <c r="B36" s="12" t="s">
        <v>48</v>
      </c>
      <c r="C36" s="12"/>
      <c r="D36" s="12"/>
      <c r="E36" s="12"/>
      <c r="F36" s="12"/>
      <c r="G36" s="12"/>
      <c r="H36" s="13" t="s">
        <v>54</v>
      </c>
      <c r="I36" s="118">
        <f>'Appeal Data'!G26</f>
        <v>0</v>
      </c>
      <c r="J36" s="119"/>
      <c r="L36" t="s">
        <v>71</v>
      </c>
    </row>
    <row r="37" spans="1:12" ht="19.5" customHeight="1" thickBot="1">
      <c r="A37" s="3"/>
      <c r="B37" s="12" t="s">
        <v>45</v>
      </c>
      <c r="C37" s="12"/>
      <c r="D37" s="12"/>
      <c r="E37" s="12"/>
      <c r="F37" s="12"/>
      <c r="G37" s="12"/>
      <c r="H37" s="13" t="s">
        <v>54</v>
      </c>
      <c r="I37" s="118">
        <f>'Appeal Data'!G27</f>
        <v>0</v>
      </c>
      <c r="J37" s="119"/>
      <c r="L37" t="s">
        <v>72</v>
      </c>
    </row>
    <row r="38" spans="1:12" ht="19.5" customHeight="1" thickBot="1">
      <c r="A38" s="3"/>
      <c r="B38" s="12" t="s">
        <v>46</v>
      </c>
      <c r="C38" s="12"/>
      <c r="D38" s="12"/>
      <c r="E38" s="12"/>
      <c r="F38" s="12"/>
      <c r="G38" s="12"/>
      <c r="H38" s="13" t="s">
        <v>54</v>
      </c>
      <c r="I38" s="118">
        <f>'Appeal Data'!G28</f>
        <v>0</v>
      </c>
      <c r="J38" s="119"/>
      <c r="L38" t="s">
        <v>73</v>
      </c>
    </row>
    <row r="39" spans="1:12" ht="19.5" customHeight="1" thickBot="1">
      <c r="A39" s="3"/>
      <c r="B39" s="12" t="s">
        <v>49</v>
      </c>
      <c r="C39" s="12"/>
      <c r="D39" s="12"/>
      <c r="E39" s="12"/>
      <c r="F39" s="12"/>
      <c r="G39" s="12"/>
      <c r="H39" s="13" t="s">
        <v>54</v>
      </c>
      <c r="I39" s="118">
        <f>'Appeal Data'!G29</f>
        <v>0</v>
      </c>
      <c r="J39" s="119"/>
      <c r="L39" t="s">
        <v>74</v>
      </c>
    </row>
    <row r="40" spans="1:12" ht="19.5" customHeight="1" thickBot="1">
      <c r="A40" s="3"/>
      <c r="B40" s="12" t="s">
        <v>50</v>
      </c>
      <c r="C40" s="12"/>
      <c r="D40" s="12"/>
      <c r="E40" s="12"/>
      <c r="F40" s="12"/>
      <c r="G40" s="12"/>
      <c r="H40" s="13" t="s">
        <v>54</v>
      </c>
      <c r="I40" s="118">
        <f>'Appeal Data'!G30</f>
        <v>0</v>
      </c>
      <c r="J40" s="119"/>
      <c r="L40" t="s">
        <v>75</v>
      </c>
    </row>
    <row r="41" spans="1:10" ht="19.5" customHeight="1" thickBot="1">
      <c r="A41" s="3"/>
      <c r="B41" s="12" t="s">
        <v>51</v>
      </c>
      <c r="C41" s="12"/>
      <c r="D41" s="12"/>
      <c r="E41" s="12"/>
      <c r="F41" s="12"/>
      <c r="G41" s="12"/>
      <c r="H41" s="13" t="s">
        <v>54</v>
      </c>
      <c r="I41" s="118">
        <f>'Appeal Data'!G31</f>
        <v>0</v>
      </c>
      <c r="J41" s="119"/>
    </row>
    <row r="42" spans="1:10" ht="19.5" customHeight="1" thickBot="1">
      <c r="A42" s="3"/>
      <c r="B42" s="12" t="s">
        <v>52</v>
      </c>
      <c r="C42" s="12"/>
      <c r="D42" s="12"/>
      <c r="E42" s="12"/>
      <c r="F42" s="12"/>
      <c r="G42" s="12"/>
      <c r="H42" s="13" t="s">
        <v>54</v>
      </c>
      <c r="I42" s="118">
        <f>'Appeal Data'!G32</f>
        <v>0</v>
      </c>
      <c r="J42" s="119"/>
    </row>
    <row r="43" spans="1:10" ht="19.5" customHeight="1">
      <c r="A43" s="3"/>
      <c r="B43" s="12" t="s">
        <v>53</v>
      </c>
      <c r="C43" s="12"/>
      <c r="D43" s="12"/>
      <c r="E43" s="12"/>
      <c r="F43" s="12"/>
      <c r="G43" s="12"/>
      <c r="H43" s="13" t="s">
        <v>54</v>
      </c>
      <c r="I43" s="118">
        <f>'Appeal Data'!G33</f>
        <v>0</v>
      </c>
      <c r="J43" s="119"/>
    </row>
    <row r="44" spans="1:10" ht="12.75">
      <c r="A44" s="3"/>
      <c r="B44" s="1"/>
      <c r="C44" s="1"/>
      <c r="D44" s="1"/>
      <c r="E44" s="1"/>
      <c r="F44" s="1"/>
      <c r="G44" s="1"/>
      <c r="H44" s="1"/>
      <c r="I44" s="1"/>
      <c r="J44" s="14"/>
    </row>
    <row r="45" spans="1:10" ht="12.75">
      <c r="A45" s="3"/>
      <c r="B45" s="5"/>
      <c r="C45" s="5"/>
      <c r="D45" s="5"/>
      <c r="E45" s="5"/>
      <c r="F45" s="5"/>
      <c r="G45" s="5"/>
      <c r="H45" s="5"/>
      <c r="I45" s="5"/>
      <c r="J45" s="6"/>
    </row>
    <row r="46" spans="1:10" ht="50.25" customHeight="1">
      <c r="A46" s="15">
        <v>1</v>
      </c>
      <c r="B46" s="161" t="s">
        <v>55</v>
      </c>
      <c r="C46" s="161"/>
      <c r="D46" s="161"/>
      <c r="E46" s="161"/>
      <c r="F46" s="161"/>
      <c r="G46" s="161"/>
      <c r="H46" s="161"/>
      <c r="I46" s="161"/>
      <c r="J46" s="162"/>
    </row>
    <row r="47" spans="1:10" ht="18" customHeight="1">
      <c r="A47" s="15">
        <v>2</v>
      </c>
      <c r="B47" s="9" t="s">
        <v>56</v>
      </c>
      <c r="C47" s="5"/>
      <c r="D47" s="5"/>
      <c r="E47" s="5"/>
      <c r="F47" s="5"/>
      <c r="G47" s="5"/>
      <c r="H47" s="5"/>
      <c r="I47" s="5"/>
      <c r="J47" s="6"/>
    </row>
    <row r="48" spans="1:10" ht="18" customHeight="1">
      <c r="A48" s="15">
        <v>3</v>
      </c>
      <c r="B48" s="9" t="s">
        <v>57</v>
      </c>
      <c r="C48" s="5"/>
      <c r="D48" s="5"/>
      <c r="E48" s="5"/>
      <c r="F48" s="5"/>
      <c r="G48" s="5"/>
      <c r="H48" s="5"/>
      <c r="I48" s="5"/>
      <c r="J48" s="6"/>
    </row>
    <row r="49" spans="1:10" ht="34.5" customHeight="1">
      <c r="A49" s="15">
        <v>4</v>
      </c>
      <c r="B49" s="163" t="s">
        <v>58</v>
      </c>
      <c r="C49" s="163"/>
      <c r="D49" s="163"/>
      <c r="E49" s="163"/>
      <c r="F49" s="163"/>
      <c r="G49" s="163"/>
      <c r="H49" s="163"/>
      <c r="I49" s="163"/>
      <c r="J49" s="164"/>
    </row>
    <row r="50" spans="1:10" ht="12.75">
      <c r="A50" s="3"/>
      <c r="B50" s="5"/>
      <c r="C50" s="5"/>
      <c r="D50" s="5"/>
      <c r="E50" s="5"/>
      <c r="F50" s="5"/>
      <c r="G50" s="5"/>
      <c r="H50" s="5"/>
      <c r="I50" s="5"/>
      <c r="J50" s="6"/>
    </row>
    <row r="51" spans="1:10" ht="19.5" customHeight="1">
      <c r="A51" s="3"/>
      <c r="B51" s="9" t="s">
        <v>59</v>
      </c>
      <c r="C51" s="5"/>
      <c r="D51" s="5"/>
      <c r="E51" s="5"/>
      <c r="F51" s="5"/>
      <c r="G51" s="5"/>
      <c r="H51" s="5"/>
      <c r="I51" s="111">
        <f>'Appeal Data'!G36</f>
        <v>0</v>
      </c>
      <c r="J51" s="112"/>
    </row>
    <row r="52" spans="1:10" ht="19.5" customHeight="1">
      <c r="A52" s="3"/>
      <c r="B52" s="9" t="s">
        <v>60</v>
      </c>
      <c r="C52" s="5"/>
      <c r="D52" s="5"/>
      <c r="E52" s="5"/>
      <c r="F52" s="5"/>
      <c r="G52" s="5"/>
      <c r="H52" s="5"/>
      <c r="I52" s="111">
        <f>'Appeal Data'!G37</f>
        <v>0</v>
      </c>
      <c r="J52" s="112"/>
    </row>
    <row r="53" spans="1:10" ht="19.5" customHeight="1">
      <c r="A53" s="3"/>
      <c r="B53" s="9" t="s">
        <v>61</v>
      </c>
      <c r="C53" s="5"/>
      <c r="D53" s="5"/>
      <c r="E53" s="5"/>
      <c r="F53" s="5"/>
      <c r="G53" s="5"/>
      <c r="H53" s="5"/>
      <c r="I53" s="111">
        <f>'Appeal Data'!G38</f>
        <v>0</v>
      </c>
      <c r="J53" s="112"/>
    </row>
    <row r="54" spans="1:10" ht="19.5" customHeight="1">
      <c r="A54" s="3"/>
      <c r="B54" s="9" t="s">
        <v>62</v>
      </c>
      <c r="C54" s="5"/>
      <c r="D54" s="5"/>
      <c r="E54" s="5"/>
      <c r="F54" s="5"/>
      <c r="G54" s="5"/>
      <c r="H54" s="5"/>
      <c r="I54" s="111">
        <f>'Appeal Data'!G39</f>
        <v>0</v>
      </c>
      <c r="J54" s="112"/>
    </row>
    <row r="55" spans="1:10" ht="12.75">
      <c r="A55" s="3"/>
      <c r="B55" s="5"/>
      <c r="C55" s="5"/>
      <c r="D55" s="5"/>
      <c r="E55" s="5"/>
      <c r="F55" s="5"/>
      <c r="G55" s="5"/>
      <c r="H55" s="5"/>
      <c r="I55" s="5"/>
      <c r="J55" s="6"/>
    </row>
    <row r="56" spans="1:10" ht="18" customHeight="1">
      <c r="A56" s="3"/>
      <c r="B56" s="5"/>
      <c r="C56" s="5"/>
      <c r="D56" s="167" t="s">
        <v>63</v>
      </c>
      <c r="E56" s="167"/>
      <c r="F56" s="167"/>
      <c r="G56" s="167" t="s">
        <v>64</v>
      </c>
      <c r="H56" s="167"/>
      <c r="I56" s="167" t="s">
        <v>65</v>
      </c>
      <c r="J56" s="168"/>
    </row>
    <row r="57" spans="1:10" ht="18" customHeight="1">
      <c r="A57" s="3"/>
      <c r="B57" s="4">
        <v>1</v>
      </c>
      <c r="C57" s="176"/>
      <c r="D57" s="176"/>
      <c r="E57" s="176"/>
      <c r="F57" s="176"/>
      <c r="G57" s="169"/>
      <c r="H57" s="169"/>
      <c r="I57" s="174"/>
      <c r="J57" s="175"/>
    </row>
    <row r="58" spans="1:10" ht="18" customHeight="1">
      <c r="A58" s="3"/>
      <c r="B58" s="4">
        <v>2</v>
      </c>
      <c r="C58" s="176"/>
      <c r="D58" s="176"/>
      <c r="E58" s="176"/>
      <c r="F58" s="176"/>
      <c r="G58" s="169"/>
      <c r="H58" s="169"/>
      <c r="I58" s="174"/>
      <c r="J58" s="175"/>
    </row>
    <row r="59" spans="1:10" ht="18" customHeight="1">
      <c r="A59" s="3"/>
      <c r="B59" s="4">
        <v>3</v>
      </c>
      <c r="C59" s="176"/>
      <c r="D59" s="176"/>
      <c r="E59" s="176"/>
      <c r="F59" s="176"/>
      <c r="G59" s="169"/>
      <c r="H59" s="169"/>
      <c r="I59" s="174"/>
      <c r="J59" s="175"/>
    </row>
    <row r="60" spans="1:10" ht="12.75">
      <c r="A60" s="3"/>
      <c r="B60" s="5"/>
      <c r="C60" s="5"/>
      <c r="D60" s="5"/>
      <c r="E60" s="5"/>
      <c r="F60" s="5"/>
      <c r="G60" s="5"/>
      <c r="H60" s="5"/>
      <c r="I60" s="5"/>
      <c r="J60" s="6"/>
    </row>
    <row r="61" spans="1:10" ht="12.75">
      <c r="A61" s="3">
        <v>5</v>
      </c>
      <c r="B61" s="5" t="str">
        <f>CONCATENATE("The appellant's first appeal against the order passed by ",'Appeal Data'!F41)</f>
        <v>The appellant's first appeal against the order passed by </v>
      </c>
      <c r="C61" s="5"/>
      <c r="D61" s="5"/>
      <c r="E61" s="5"/>
      <c r="F61" s="5"/>
      <c r="G61" s="5"/>
      <c r="H61" s="5"/>
      <c r="I61" s="5"/>
      <c r="J61" s="6"/>
    </row>
    <row r="62" spans="1:10" ht="12.75">
      <c r="A62" s="3"/>
      <c r="B62" s="5" t="str">
        <f>CONCATENATE("has been ",'Appeal Data'!F42)</f>
        <v>has been Please Select</v>
      </c>
      <c r="C62" s="5"/>
      <c r="D62" s="5"/>
      <c r="E62" s="5"/>
      <c r="F62" s="5"/>
      <c r="G62" s="5"/>
      <c r="H62" s="5"/>
      <c r="I62" s="5"/>
      <c r="J62" s="6"/>
    </row>
    <row r="63" spans="1:10" ht="28.5" customHeight="1">
      <c r="A63" s="3"/>
      <c r="B63" s="5"/>
      <c r="C63" s="5"/>
      <c r="D63" s="5"/>
      <c r="E63" s="5"/>
      <c r="F63" s="5"/>
      <c r="G63" s="5"/>
      <c r="H63" s="5"/>
      <c r="I63" s="5"/>
      <c r="J63" s="6"/>
    </row>
    <row r="64" spans="1:10" ht="12.75">
      <c r="A64" s="3">
        <v>6</v>
      </c>
      <c r="B64" s="5" t="s">
        <v>66</v>
      </c>
      <c r="C64" s="5"/>
      <c r="D64" s="5"/>
      <c r="E64" s="5"/>
      <c r="F64" s="5"/>
      <c r="G64" s="5"/>
      <c r="H64" s="5"/>
      <c r="I64" s="5"/>
      <c r="J64" s="6"/>
    </row>
    <row r="65" spans="1:10" ht="12.75">
      <c r="A65" s="3"/>
      <c r="B65" s="170">
        <f>CONCATENATE('Appeal Data'!B45)</f>
      </c>
      <c r="C65" s="170"/>
      <c r="D65" s="170"/>
      <c r="E65" s="170"/>
      <c r="F65" s="170"/>
      <c r="G65" s="170"/>
      <c r="H65" s="170"/>
      <c r="I65" s="170"/>
      <c r="J65" s="171"/>
    </row>
    <row r="66" spans="1:10" ht="12.75">
      <c r="A66" s="3"/>
      <c r="B66" s="170"/>
      <c r="C66" s="170"/>
      <c r="D66" s="170"/>
      <c r="E66" s="170"/>
      <c r="F66" s="170"/>
      <c r="G66" s="170"/>
      <c r="H66" s="170"/>
      <c r="I66" s="170"/>
      <c r="J66" s="171"/>
    </row>
    <row r="67" spans="1:10" ht="12.75">
      <c r="A67" s="3"/>
      <c r="B67" s="170"/>
      <c r="C67" s="170"/>
      <c r="D67" s="170"/>
      <c r="E67" s="170"/>
      <c r="F67" s="170"/>
      <c r="G67" s="170"/>
      <c r="H67" s="170"/>
      <c r="I67" s="170"/>
      <c r="J67" s="171"/>
    </row>
    <row r="68" spans="1:10" ht="12.75">
      <c r="A68" s="3"/>
      <c r="B68" s="170"/>
      <c r="C68" s="170"/>
      <c r="D68" s="170"/>
      <c r="E68" s="170"/>
      <c r="F68" s="170"/>
      <c r="G68" s="170"/>
      <c r="H68" s="170"/>
      <c r="I68" s="170"/>
      <c r="J68" s="171"/>
    </row>
    <row r="69" spans="1:10" ht="12.75">
      <c r="A69" s="3"/>
      <c r="B69" s="170"/>
      <c r="C69" s="170"/>
      <c r="D69" s="170"/>
      <c r="E69" s="170"/>
      <c r="F69" s="170"/>
      <c r="G69" s="170"/>
      <c r="H69" s="170"/>
      <c r="I69" s="170"/>
      <c r="J69" s="171"/>
    </row>
    <row r="70" spans="1:10" ht="12.75">
      <c r="A70" s="3"/>
      <c r="B70" s="170"/>
      <c r="C70" s="170"/>
      <c r="D70" s="170"/>
      <c r="E70" s="170"/>
      <c r="F70" s="170"/>
      <c r="G70" s="170"/>
      <c r="H70" s="170"/>
      <c r="I70" s="170"/>
      <c r="J70" s="171"/>
    </row>
    <row r="71" spans="1:10" ht="12.75">
      <c r="A71" s="3"/>
      <c r="B71" s="170"/>
      <c r="C71" s="170"/>
      <c r="D71" s="170"/>
      <c r="E71" s="170"/>
      <c r="F71" s="170"/>
      <c r="G71" s="170"/>
      <c r="H71" s="170"/>
      <c r="I71" s="170"/>
      <c r="J71" s="171"/>
    </row>
    <row r="72" spans="1:10" ht="12.75">
      <c r="A72" s="3"/>
      <c r="B72" s="170"/>
      <c r="C72" s="170"/>
      <c r="D72" s="170"/>
      <c r="E72" s="170"/>
      <c r="F72" s="170"/>
      <c r="G72" s="170"/>
      <c r="H72" s="170"/>
      <c r="I72" s="170"/>
      <c r="J72" s="171"/>
    </row>
    <row r="73" spans="1:10" ht="12.75">
      <c r="A73" s="3"/>
      <c r="B73" s="170"/>
      <c r="C73" s="170"/>
      <c r="D73" s="170"/>
      <c r="E73" s="170"/>
      <c r="F73" s="170"/>
      <c r="G73" s="170"/>
      <c r="H73" s="170"/>
      <c r="I73" s="170"/>
      <c r="J73" s="171"/>
    </row>
    <row r="74" spans="1:10" ht="13.5" thickBot="1">
      <c r="A74" s="18"/>
      <c r="B74" s="172"/>
      <c r="C74" s="172"/>
      <c r="D74" s="172"/>
      <c r="E74" s="172"/>
      <c r="F74" s="172"/>
      <c r="G74" s="172"/>
      <c r="H74" s="172"/>
      <c r="I74" s="172"/>
      <c r="J74" s="173"/>
    </row>
    <row r="75" spans="1:10" ht="16.5" customHeight="1">
      <c r="A75" s="2">
        <v>7</v>
      </c>
      <c r="B75" s="25" t="s">
        <v>67</v>
      </c>
      <c r="C75" s="26"/>
      <c r="D75" s="26"/>
      <c r="E75" s="26"/>
      <c r="F75" s="26"/>
      <c r="G75" s="26"/>
      <c r="H75" s="26"/>
      <c r="I75" s="26"/>
      <c r="J75" s="27"/>
    </row>
    <row r="76" spans="1:10" ht="31.5" customHeight="1">
      <c r="A76" s="3"/>
      <c r="B76" s="165" t="s">
        <v>68</v>
      </c>
      <c r="C76" s="165"/>
      <c r="D76" s="165"/>
      <c r="E76" s="165"/>
      <c r="F76" s="165"/>
      <c r="G76" s="165"/>
      <c r="H76" s="165"/>
      <c r="I76" s="165"/>
      <c r="J76" s="166"/>
    </row>
    <row r="77" spans="1:10" ht="19.5" customHeight="1">
      <c r="A77" s="3"/>
      <c r="B77" s="165" t="str">
        <f>CONCATENATE("That the order(s) of the ",F18)</f>
        <v>That the order(s) of the </v>
      </c>
      <c r="C77" s="165"/>
      <c r="D77" s="165"/>
      <c r="E77" s="165"/>
      <c r="F77" s="165"/>
      <c r="G77" s="165"/>
      <c r="H77" s="165"/>
      <c r="I77" s="165"/>
      <c r="J77" s="166"/>
    </row>
    <row r="78" spans="1:10" ht="18" customHeight="1">
      <c r="A78" s="3"/>
      <c r="B78" s="165" t="str">
        <f>CONCATENATE("levying interest of Rs. ",'Appeal Data'!F58+'Appeal Data'!F59," under section 30 or ")</f>
        <v>levying interest of Rs. 0 under section 30 or </v>
      </c>
      <c r="C78" s="165"/>
      <c r="D78" s="165"/>
      <c r="E78" s="165"/>
      <c r="F78" s="165"/>
      <c r="G78" s="165"/>
      <c r="H78" s="165"/>
      <c r="I78" s="165"/>
      <c r="J78" s="166"/>
    </row>
    <row r="79" spans="1:10" ht="45.75" customHeight="1">
      <c r="A79" s="3"/>
      <c r="B79" s="165" t="str">
        <f>CONCATENATE("Imposing of Penalty of Rs. ",'Appeal Data'!F60," under section ",'Appeal Data'!E60," and/or Rs. _________ under section _______ that the order of the ",'Appeal Data'!F13," imposing a fine of Rs. __________ under section may be set aside.")</f>
        <v>Imposing of Penalty of Rs. 0 under section 29(3) &amp; 29(7) and/or Rs. _________ under section _______ that the order of the  imposing a fine of Rs. __________ under section may be set aside.</v>
      </c>
      <c r="C79" s="165"/>
      <c r="D79" s="165"/>
      <c r="E79" s="165"/>
      <c r="F79" s="165"/>
      <c r="G79" s="165"/>
      <c r="H79" s="165"/>
      <c r="I79" s="165"/>
      <c r="J79" s="166"/>
    </row>
    <row r="80" spans="1:10" ht="12.75">
      <c r="A80" s="3"/>
      <c r="B80" s="5"/>
      <c r="C80" s="5"/>
      <c r="D80" s="5"/>
      <c r="E80" s="5"/>
      <c r="F80" s="5"/>
      <c r="G80" s="5"/>
      <c r="H80" s="5"/>
      <c r="I80" s="5"/>
      <c r="J80" s="6"/>
    </row>
    <row r="81" spans="1:10" ht="40.5" customHeight="1">
      <c r="A81" s="3"/>
      <c r="B81" s="126" t="str">
        <f>CONCATENATE("That the appellant ",'Appeal Data'!E62," named herein above dose hereby declare that what is stated herein above is true to the best of my lnowledge and belief.")</f>
        <v>That the appellant  named herein above dose hereby declare that what is stated herein above is true to the best of my lnowledge and belief.</v>
      </c>
      <c r="C81" s="126"/>
      <c r="D81" s="126"/>
      <c r="E81" s="126"/>
      <c r="F81" s="126"/>
      <c r="G81" s="126"/>
      <c r="H81" s="126"/>
      <c r="I81" s="126"/>
      <c r="J81" s="127"/>
    </row>
    <row r="82" spans="1:10" ht="12.75">
      <c r="A82" s="3"/>
      <c r="B82" s="5"/>
      <c r="C82" s="5"/>
      <c r="D82" s="5"/>
      <c r="E82" s="5"/>
      <c r="F82" s="5"/>
      <c r="G82" s="5"/>
      <c r="H82" s="5"/>
      <c r="I82" s="5"/>
      <c r="J82" s="6"/>
    </row>
    <row r="83" spans="1:10" ht="12.75">
      <c r="A83" s="3"/>
      <c r="B83" s="5"/>
      <c r="C83" s="5"/>
      <c r="D83" s="5"/>
      <c r="E83" s="5"/>
      <c r="F83" s="5"/>
      <c r="G83" s="5"/>
      <c r="H83" s="5"/>
      <c r="I83" s="5"/>
      <c r="J83" s="6"/>
    </row>
    <row r="84" spans="1:10" ht="30.75" customHeight="1">
      <c r="A84" s="3"/>
      <c r="B84" s="5"/>
      <c r="C84" s="5"/>
      <c r="D84" s="5"/>
      <c r="E84" s="5"/>
      <c r="F84" s="177" t="str">
        <f>CONCATENATE("For ",'Appeal Data'!E6)</f>
        <v>For </v>
      </c>
      <c r="G84" s="177"/>
      <c r="H84" s="177"/>
      <c r="I84" s="177"/>
      <c r="J84" s="178"/>
    </row>
    <row r="85" spans="1:10" ht="12.75">
      <c r="A85" s="3"/>
      <c r="B85" s="5"/>
      <c r="C85" s="5"/>
      <c r="D85" s="5"/>
      <c r="E85" s="5"/>
      <c r="F85" s="5"/>
      <c r="G85" s="5"/>
      <c r="H85" s="5"/>
      <c r="I85" s="5"/>
      <c r="J85" s="6"/>
    </row>
    <row r="86" spans="1:10" ht="12.75">
      <c r="A86" s="3"/>
      <c r="B86" s="5"/>
      <c r="C86" s="5"/>
      <c r="D86" s="5"/>
      <c r="E86" s="5"/>
      <c r="F86" s="5"/>
      <c r="G86" s="5"/>
      <c r="H86" s="5"/>
      <c r="I86" s="5"/>
      <c r="J86" s="6"/>
    </row>
    <row r="87" spans="1:10" ht="12.75">
      <c r="A87" s="3"/>
      <c r="B87" s="5" t="s">
        <v>76</v>
      </c>
      <c r="C87" s="5" t="str">
        <f>CONCATENATE('Appeal Data'!E64)</f>
        <v>Mumbai</v>
      </c>
      <c r="D87" s="5"/>
      <c r="E87" s="5"/>
      <c r="F87" s="5"/>
      <c r="G87" s="5"/>
      <c r="H87" s="5"/>
      <c r="I87" s="5"/>
      <c r="J87" s="6"/>
    </row>
    <row r="88" spans="1:10" ht="12.75">
      <c r="A88" s="3"/>
      <c r="B88" s="5"/>
      <c r="C88" s="5"/>
      <c r="D88" s="5"/>
      <c r="E88" s="5"/>
      <c r="F88" s="5"/>
      <c r="G88" s="5"/>
      <c r="H88" s="5"/>
      <c r="I88" s="5"/>
      <c r="J88" s="6"/>
    </row>
    <row r="89" spans="1:10" ht="12.75">
      <c r="A89" s="3"/>
      <c r="B89" s="5" t="s">
        <v>64</v>
      </c>
      <c r="C89" s="40" t="str">
        <f>CONCATENATE('Appeal Data'!E65)</f>
        <v>15/04/13</v>
      </c>
      <c r="D89" s="5"/>
      <c r="E89" s="5"/>
      <c r="F89" s="5"/>
      <c r="G89" s="5"/>
      <c r="H89" s="5"/>
      <c r="I89" s="5"/>
      <c r="J89" s="6"/>
    </row>
    <row r="90" spans="1:10" ht="12.75">
      <c r="A90" s="3"/>
      <c r="B90" s="5"/>
      <c r="C90" s="5"/>
      <c r="D90" s="5"/>
      <c r="E90" s="5"/>
      <c r="F90" s="16" t="s">
        <v>70</v>
      </c>
      <c r="G90" s="1"/>
      <c r="H90" s="1"/>
      <c r="I90" s="1"/>
      <c r="J90" s="14"/>
    </row>
    <row r="91" spans="1:10" ht="12.75">
      <c r="A91" s="3"/>
      <c r="B91" s="5"/>
      <c r="C91" s="5"/>
      <c r="D91" s="5"/>
      <c r="E91" s="5"/>
      <c r="F91" s="16" t="s">
        <v>69</v>
      </c>
      <c r="G91" s="128">
        <f>CONCATENATE('Appeal Data'!E63)</f>
      </c>
      <c r="H91" s="128"/>
      <c r="I91" s="128"/>
      <c r="J91" s="129"/>
    </row>
    <row r="92" spans="1:10" ht="12.75">
      <c r="A92" s="3"/>
      <c r="B92" s="5"/>
      <c r="C92" s="5"/>
      <c r="D92" s="5"/>
      <c r="E92" s="5"/>
      <c r="F92" s="5"/>
      <c r="G92" s="5"/>
      <c r="H92" s="5"/>
      <c r="I92" s="5"/>
      <c r="J92" s="6"/>
    </row>
    <row r="93" spans="1:10" ht="13.5" thickBot="1">
      <c r="A93" s="18"/>
      <c r="B93" s="19"/>
      <c r="C93" s="19"/>
      <c r="D93" s="19"/>
      <c r="E93" s="19"/>
      <c r="F93" s="19"/>
      <c r="G93" s="19"/>
      <c r="H93" s="19"/>
      <c r="I93" s="19"/>
      <c r="J93" s="20"/>
    </row>
    <row r="94" spans="1:10" ht="15">
      <c r="A94" s="3"/>
      <c r="B94" s="17" t="s">
        <v>77</v>
      </c>
      <c r="C94" s="5"/>
      <c r="D94" s="5"/>
      <c r="E94" s="5"/>
      <c r="F94" s="5"/>
      <c r="G94" s="5"/>
      <c r="H94" s="5"/>
      <c r="I94" s="5"/>
      <c r="J94" s="6"/>
    </row>
    <row r="95" spans="1:10" ht="12.75">
      <c r="A95" s="3"/>
      <c r="B95" s="5"/>
      <c r="C95" s="5"/>
      <c r="D95" s="5"/>
      <c r="E95" s="5"/>
      <c r="F95" s="5"/>
      <c r="G95" s="5"/>
      <c r="H95" s="5"/>
      <c r="I95" s="5"/>
      <c r="J95" s="6"/>
    </row>
    <row r="96" spans="1:10" ht="29.25" customHeight="1">
      <c r="A96" s="3" t="s">
        <v>78</v>
      </c>
      <c r="B96" s="165" t="s">
        <v>79</v>
      </c>
      <c r="C96" s="165"/>
      <c r="D96" s="165"/>
      <c r="E96" s="165"/>
      <c r="F96" s="165"/>
      <c r="G96" s="165"/>
      <c r="H96" s="165"/>
      <c r="I96" s="165"/>
      <c r="J96" s="166"/>
    </row>
    <row r="97" spans="1:10" ht="30" customHeight="1">
      <c r="A97" s="3" t="s">
        <v>80</v>
      </c>
      <c r="B97" s="165" t="s">
        <v>81</v>
      </c>
      <c r="C97" s="165"/>
      <c r="D97" s="165"/>
      <c r="E97" s="165"/>
      <c r="F97" s="165"/>
      <c r="G97" s="165"/>
      <c r="H97" s="165"/>
      <c r="I97" s="165"/>
      <c r="J97" s="166"/>
    </row>
    <row r="98" spans="1:10" ht="12.75">
      <c r="A98" s="3" t="s">
        <v>82</v>
      </c>
      <c r="B98" s="5" t="s">
        <v>83</v>
      </c>
      <c r="C98" s="5"/>
      <c r="D98" s="5"/>
      <c r="E98" s="5"/>
      <c r="F98" s="5"/>
      <c r="G98" s="5"/>
      <c r="H98" s="5"/>
      <c r="I98" s="5"/>
      <c r="J98" s="6"/>
    </row>
    <row r="99" spans="1:10" ht="33" customHeight="1">
      <c r="A99" s="3"/>
      <c r="B99" s="165" t="s">
        <v>84</v>
      </c>
      <c r="C99" s="165"/>
      <c r="D99" s="165"/>
      <c r="E99" s="165"/>
      <c r="F99" s="165"/>
      <c r="G99" s="165"/>
      <c r="H99" s="165"/>
      <c r="I99" s="165"/>
      <c r="J99" s="166"/>
    </row>
    <row r="100" spans="1:10" ht="28.5" customHeight="1">
      <c r="A100" s="3"/>
      <c r="B100" s="165" t="s">
        <v>85</v>
      </c>
      <c r="C100" s="165"/>
      <c r="D100" s="165"/>
      <c r="E100" s="165"/>
      <c r="F100" s="165"/>
      <c r="G100" s="165"/>
      <c r="H100" s="165"/>
      <c r="I100" s="165"/>
      <c r="J100" s="166"/>
    </row>
    <row r="101" spans="1:10" ht="27" customHeight="1">
      <c r="A101" s="3"/>
      <c r="B101" s="165" t="s">
        <v>86</v>
      </c>
      <c r="C101" s="165"/>
      <c r="D101" s="165"/>
      <c r="E101" s="165"/>
      <c r="F101" s="165"/>
      <c r="G101" s="165"/>
      <c r="H101" s="165"/>
      <c r="I101" s="165"/>
      <c r="J101" s="166"/>
    </row>
    <row r="102" spans="1:10" ht="12.75">
      <c r="A102" s="3"/>
      <c r="B102" s="5"/>
      <c r="C102" s="5"/>
      <c r="D102" s="5"/>
      <c r="E102" s="5"/>
      <c r="F102" s="5"/>
      <c r="G102" s="5"/>
      <c r="H102" s="5"/>
      <c r="I102" s="5"/>
      <c r="J102" s="6"/>
    </row>
    <row r="103" spans="1:10" ht="15">
      <c r="A103" s="3"/>
      <c r="B103" s="17" t="s">
        <v>87</v>
      </c>
      <c r="C103" s="5"/>
      <c r="D103" s="5"/>
      <c r="E103" s="5"/>
      <c r="F103" s="5"/>
      <c r="G103" s="5"/>
      <c r="H103" s="5"/>
      <c r="I103" s="5"/>
      <c r="J103" s="6"/>
    </row>
    <row r="104" spans="1:10" ht="12.75">
      <c r="A104" s="3"/>
      <c r="B104" s="5"/>
      <c r="C104" s="5"/>
      <c r="D104" s="5"/>
      <c r="E104" s="5"/>
      <c r="F104" s="5"/>
      <c r="G104" s="5"/>
      <c r="H104" s="5"/>
      <c r="I104" s="5"/>
      <c r="J104" s="6"/>
    </row>
    <row r="105" spans="1:10" ht="18">
      <c r="A105" s="3"/>
      <c r="B105" s="75" t="str">
        <f>'Appeal Data'!B66</f>
        <v>Name of Tax Professional</v>
      </c>
      <c r="C105" s="5"/>
      <c r="D105" s="5"/>
      <c r="E105" s="5"/>
      <c r="F105" s="76" t="str">
        <f>CONCATENATE('Appeal Data'!E66)</f>
        <v>BHARAT M. SHAH</v>
      </c>
      <c r="G105" s="5"/>
      <c r="H105" s="5"/>
      <c r="I105" s="5"/>
      <c r="J105" s="6"/>
    </row>
    <row r="106" spans="1:10" ht="18">
      <c r="A106" s="3"/>
      <c r="B106" s="75" t="str">
        <f>'Appeal Data'!B67</f>
        <v>Mobile No. of Tax professional</v>
      </c>
      <c r="C106" s="5"/>
      <c r="D106" s="5"/>
      <c r="E106" s="5"/>
      <c r="F106" s="76" t="str">
        <f>CONCATENATE('Appeal Data'!E67)</f>
        <v>9769113358</v>
      </c>
      <c r="G106" s="5"/>
      <c r="H106" s="5"/>
      <c r="I106" s="5"/>
      <c r="J106" s="6"/>
    </row>
    <row r="107" spans="1:10" ht="12.75">
      <c r="A107" s="3"/>
      <c r="B107" s="5"/>
      <c r="C107" s="5"/>
      <c r="D107" s="5"/>
      <c r="E107" s="5"/>
      <c r="F107" s="5"/>
      <c r="G107" s="5"/>
      <c r="H107" s="5"/>
      <c r="I107" s="5"/>
      <c r="J107" s="6"/>
    </row>
    <row r="108" spans="1:10" ht="12.75">
      <c r="A108" s="3"/>
      <c r="B108" s="5"/>
      <c r="C108" s="5"/>
      <c r="D108" s="5"/>
      <c r="E108" s="5"/>
      <c r="F108" s="5"/>
      <c r="G108" s="5"/>
      <c r="H108" s="5"/>
      <c r="I108" s="5"/>
      <c r="J108" s="6"/>
    </row>
    <row r="109" spans="1:10" ht="12.75">
      <c r="A109" s="3"/>
      <c r="B109" s="5"/>
      <c r="C109" s="5"/>
      <c r="D109" s="5"/>
      <c r="E109" s="5"/>
      <c r="F109" s="5"/>
      <c r="G109" s="5"/>
      <c r="H109" s="5"/>
      <c r="I109" s="5"/>
      <c r="J109" s="6"/>
    </row>
    <row r="110" spans="1:10" ht="12.75">
      <c r="A110" s="3"/>
      <c r="B110" s="5"/>
      <c r="C110" s="5"/>
      <c r="D110" s="5"/>
      <c r="E110" s="5"/>
      <c r="F110" s="5"/>
      <c r="G110" s="5"/>
      <c r="H110" s="5"/>
      <c r="I110" s="5"/>
      <c r="J110" s="6"/>
    </row>
    <row r="111" spans="1:10" ht="12.75">
      <c r="A111" s="3"/>
      <c r="B111" s="5"/>
      <c r="C111" s="5"/>
      <c r="D111" s="5"/>
      <c r="E111" s="5"/>
      <c r="F111" s="5"/>
      <c r="G111" s="5"/>
      <c r="H111" s="5"/>
      <c r="I111" s="5"/>
      <c r="J111" s="6"/>
    </row>
    <row r="112" spans="1:10" ht="12.75">
      <c r="A112" s="3"/>
      <c r="B112" s="5"/>
      <c r="C112" s="5"/>
      <c r="D112" s="5"/>
      <c r="E112" s="5"/>
      <c r="F112" s="5"/>
      <c r="G112" s="5"/>
      <c r="H112" s="5"/>
      <c r="I112" s="5"/>
      <c r="J112" s="6"/>
    </row>
    <row r="113" spans="1:10" ht="12.75">
      <c r="A113" s="3"/>
      <c r="B113" s="5"/>
      <c r="C113" s="5"/>
      <c r="D113" s="5"/>
      <c r="E113" s="5"/>
      <c r="F113" s="5"/>
      <c r="G113" s="5"/>
      <c r="H113" s="5"/>
      <c r="I113" s="5"/>
      <c r="J113" s="6"/>
    </row>
    <row r="114" spans="1:10" ht="13.5" thickBot="1">
      <c r="A114" s="18"/>
      <c r="B114" s="19"/>
      <c r="C114" s="19"/>
      <c r="D114" s="19"/>
      <c r="E114" s="19"/>
      <c r="F114" s="19"/>
      <c r="G114" s="19"/>
      <c r="H114" s="19"/>
      <c r="I114" s="19"/>
      <c r="J114" s="20"/>
    </row>
    <row r="116" spans="1:10" ht="13.5">
      <c r="A116" s="28" t="s">
        <v>88</v>
      </c>
      <c r="B116" s="29"/>
      <c r="C116" s="29"/>
      <c r="D116" s="29"/>
      <c r="E116" s="29"/>
      <c r="F116" s="29"/>
      <c r="G116" s="29"/>
      <c r="H116" s="29"/>
      <c r="I116" s="29"/>
      <c r="J116" s="29"/>
    </row>
    <row r="117" spans="1:10" ht="13.5">
      <c r="A117" s="28" t="s">
        <v>89</v>
      </c>
      <c r="B117" s="29"/>
      <c r="C117" s="29"/>
      <c r="D117" s="29"/>
      <c r="E117" s="29"/>
      <c r="F117" s="29"/>
      <c r="G117" s="29"/>
      <c r="H117" s="29"/>
      <c r="I117" s="29"/>
      <c r="J117" s="29"/>
    </row>
  </sheetData>
  <sheetProtection/>
  <mergeCells count="78">
    <mergeCell ref="F84:J84"/>
    <mergeCell ref="B101:J101"/>
    <mergeCell ref="B96:J96"/>
    <mergeCell ref="B97:J97"/>
    <mergeCell ref="B99:J99"/>
    <mergeCell ref="B100:J100"/>
    <mergeCell ref="B78:J78"/>
    <mergeCell ref="B79:J79"/>
    <mergeCell ref="I57:J57"/>
    <mergeCell ref="I58:J58"/>
    <mergeCell ref="I59:J59"/>
    <mergeCell ref="C57:F57"/>
    <mergeCell ref="C58:F58"/>
    <mergeCell ref="C59:F59"/>
    <mergeCell ref="G57:H57"/>
    <mergeCell ref="G58:H58"/>
    <mergeCell ref="B76:J76"/>
    <mergeCell ref="B77:J77"/>
    <mergeCell ref="I52:J52"/>
    <mergeCell ref="I53:J53"/>
    <mergeCell ref="I54:J54"/>
    <mergeCell ref="I56:J56"/>
    <mergeCell ref="G59:H59"/>
    <mergeCell ref="B65:J74"/>
    <mergeCell ref="G56:H56"/>
    <mergeCell ref="D56:F56"/>
    <mergeCell ref="I43:J43"/>
    <mergeCell ref="B46:J46"/>
    <mergeCell ref="B49:J49"/>
    <mergeCell ref="I51:J51"/>
    <mergeCell ref="I39:J39"/>
    <mergeCell ref="I40:J40"/>
    <mergeCell ref="I41:J41"/>
    <mergeCell ref="I42:J42"/>
    <mergeCell ref="I35:J35"/>
    <mergeCell ref="I36:J36"/>
    <mergeCell ref="I37:J37"/>
    <mergeCell ref="I38:J38"/>
    <mergeCell ref="E34:G34"/>
    <mergeCell ref="H30:J30"/>
    <mergeCell ref="H31:J31"/>
    <mergeCell ref="H32:J32"/>
    <mergeCell ref="H33:J33"/>
    <mergeCell ref="H34:J34"/>
    <mergeCell ref="E30:G30"/>
    <mergeCell ref="E31:G31"/>
    <mergeCell ref="E32:G32"/>
    <mergeCell ref="E33:G33"/>
    <mergeCell ref="E28:G28"/>
    <mergeCell ref="E29:G29"/>
    <mergeCell ref="H27:J27"/>
    <mergeCell ref="H28:J28"/>
    <mergeCell ref="H29:J29"/>
    <mergeCell ref="E27:G27"/>
    <mergeCell ref="E25:G25"/>
    <mergeCell ref="H25:J25"/>
    <mergeCell ref="B24:D25"/>
    <mergeCell ref="B26:D26"/>
    <mergeCell ref="E26:G26"/>
    <mergeCell ref="H26:J26"/>
    <mergeCell ref="H16:I16"/>
    <mergeCell ref="H17:I17"/>
    <mergeCell ref="B18:E18"/>
    <mergeCell ref="F18:J18"/>
    <mergeCell ref="I19:J19"/>
    <mergeCell ref="E24:G24"/>
    <mergeCell ref="H24:J24"/>
    <mergeCell ref="B21:J22"/>
    <mergeCell ref="B81:J81"/>
    <mergeCell ref="G91:J91"/>
    <mergeCell ref="B1:J1"/>
    <mergeCell ref="B2:J2"/>
    <mergeCell ref="B3:J3"/>
    <mergeCell ref="D12:J12"/>
    <mergeCell ref="H13:I13"/>
    <mergeCell ref="H14:I14"/>
    <mergeCell ref="F15:J15"/>
    <mergeCell ref="F19:G19"/>
  </mergeCells>
  <printOptions/>
  <pageMargins left="0.75" right="0.75" top="1" bottom="1" header="0.5" footer="0.5"/>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3"/>
  <dimension ref="A1:I38"/>
  <sheetViews>
    <sheetView zoomScaleSheetLayoutView="100" zoomScalePageLayoutView="0" workbookViewId="0" topLeftCell="A1">
      <selection activeCell="C38" sqref="C38"/>
    </sheetView>
  </sheetViews>
  <sheetFormatPr defaultColWidth="9.140625" defaultRowHeight="12.75"/>
  <cols>
    <col min="1" max="1" width="4.57421875" style="0" customWidth="1"/>
    <col min="9" max="9" width="18.00390625" style="0" customWidth="1"/>
  </cols>
  <sheetData>
    <row r="1" spans="1:9" ht="12.75">
      <c r="A1" s="181" t="s">
        <v>93</v>
      </c>
      <c r="B1" s="181"/>
      <c r="C1" s="181"/>
      <c r="D1" s="181"/>
      <c r="E1" s="181"/>
      <c r="F1" s="181"/>
      <c r="G1" s="181"/>
      <c r="H1" s="181"/>
      <c r="I1" s="181"/>
    </row>
    <row r="2" spans="1:9" ht="12.75">
      <c r="A2" s="182" t="s">
        <v>94</v>
      </c>
      <c r="B2" s="182"/>
      <c r="C2" s="182"/>
      <c r="D2" s="182"/>
      <c r="E2" s="182"/>
      <c r="F2" s="182"/>
      <c r="G2" s="182"/>
      <c r="H2" s="182"/>
      <c r="I2" s="182"/>
    </row>
    <row r="4" spans="1:9" ht="33.75" customHeight="1">
      <c r="A4" s="183" t="s">
        <v>95</v>
      </c>
      <c r="B4" s="183"/>
      <c r="C4" s="183"/>
      <c r="D4" s="183"/>
      <c r="E4" s="183"/>
      <c r="F4" s="183"/>
      <c r="G4" s="183"/>
      <c r="H4" s="183"/>
      <c r="I4" s="183"/>
    </row>
    <row r="6" ht="15">
      <c r="B6" s="45" t="s">
        <v>3</v>
      </c>
    </row>
    <row r="7" ht="15">
      <c r="B7" s="46" t="str">
        <f>CONCATENATE('Form 310'!B6)</f>
        <v>Select</v>
      </c>
    </row>
    <row r="8" ht="15">
      <c r="B8" s="46" t="str">
        <f>CONCATENATE('Form 310'!B7)</f>
        <v>Select</v>
      </c>
    </row>
    <row r="9" ht="15">
      <c r="B9" s="46" t="str">
        <f>CONCATENATE('Form 310'!B8)</f>
        <v>Select</v>
      </c>
    </row>
    <row r="11" spans="2:9" ht="30.75" customHeight="1">
      <c r="B11" s="32" t="s">
        <v>96</v>
      </c>
      <c r="C11" s="179" t="s">
        <v>95</v>
      </c>
      <c r="D11" s="179"/>
      <c r="E11" s="179"/>
      <c r="F11" s="179"/>
      <c r="G11" s="179"/>
      <c r="H11" s="179"/>
      <c r="I11" s="179"/>
    </row>
    <row r="13" ht="12.75">
      <c r="B13" t="s">
        <v>97</v>
      </c>
    </row>
    <row r="15" spans="2:9" ht="46.5" customHeight="1">
      <c r="B15" s="179" t="s">
        <v>98</v>
      </c>
      <c r="C15" s="179"/>
      <c r="D15" s="179"/>
      <c r="E15" s="179"/>
      <c r="F15" s="179"/>
      <c r="G15" s="179"/>
      <c r="H15" s="179"/>
      <c r="I15" s="179"/>
    </row>
    <row r="17" spans="2:9" ht="18" customHeight="1">
      <c r="B17" s="36" t="s">
        <v>99</v>
      </c>
      <c r="F17" s="180">
        <f>CONCATENATE('Appeal Data'!E62)</f>
      </c>
      <c r="G17" s="180"/>
      <c r="H17" s="180"/>
      <c r="I17" s="180"/>
    </row>
    <row r="18" spans="1:9" ht="26.25" customHeight="1">
      <c r="A18" s="36">
        <v>1</v>
      </c>
      <c r="B18" s="36" t="s">
        <v>100</v>
      </c>
      <c r="F18" s="180">
        <f>CONCATENATE('Appeal Data'!E6)</f>
      </c>
      <c r="G18" s="180"/>
      <c r="H18" s="180"/>
      <c r="I18" s="180"/>
    </row>
    <row r="19" spans="1:9" ht="18">
      <c r="A19" s="36">
        <v>2</v>
      </c>
      <c r="B19" s="36" t="s">
        <v>101</v>
      </c>
      <c r="F19" s="185" t="str">
        <f>CONCATENATE('Appeal Data'!E7)</f>
        <v>27124563789</v>
      </c>
      <c r="G19" s="185"/>
      <c r="H19" s="73" t="s">
        <v>26</v>
      </c>
      <c r="I19" s="74"/>
    </row>
    <row r="20" spans="1:9" ht="18">
      <c r="A20" s="36">
        <v>3</v>
      </c>
      <c r="B20" s="36" t="s">
        <v>102</v>
      </c>
      <c r="F20" s="186" t="str">
        <f>IF(ISBLANK(F19),"",F19)</f>
        <v>27124563789</v>
      </c>
      <c r="G20" s="186"/>
      <c r="H20" s="73" t="s">
        <v>27</v>
      </c>
      <c r="I20" s="74"/>
    </row>
    <row r="21" spans="1:9" ht="42.75" customHeight="1">
      <c r="A21" s="32">
        <v>4</v>
      </c>
      <c r="B21" s="32" t="s">
        <v>21</v>
      </c>
      <c r="F21" s="184">
        <f>CONCATENATE('Appeal Data'!E8)</f>
      </c>
      <c r="G21" s="184"/>
      <c r="H21" s="184"/>
      <c r="I21" s="184"/>
    </row>
    <row r="22" spans="1:9" ht="18" customHeight="1">
      <c r="A22" s="36">
        <v>5</v>
      </c>
      <c r="B22" s="36" t="s">
        <v>103</v>
      </c>
      <c r="F22" s="180" t="str">
        <f>CONCATENATE('Appeal Data'!E24)</f>
        <v>Please Select</v>
      </c>
      <c r="G22" s="180"/>
      <c r="H22" s="180"/>
      <c r="I22" s="180"/>
    </row>
    <row r="23" spans="1:9" ht="18" customHeight="1">
      <c r="A23" s="36">
        <v>6</v>
      </c>
      <c r="B23" s="36" t="s">
        <v>104</v>
      </c>
      <c r="F23" s="37" t="s">
        <v>105</v>
      </c>
      <c r="G23" s="35" t="str">
        <f>'Appeal Data'!E14</f>
        <v>01/04/06</v>
      </c>
      <c r="H23" s="37" t="s">
        <v>29</v>
      </c>
      <c r="I23" s="35" t="str">
        <f>'Appeal Data'!F14</f>
        <v>31/03/07</v>
      </c>
    </row>
    <row r="24" spans="1:7" ht="18" customHeight="1">
      <c r="A24" s="36">
        <v>7</v>
      </c>
      <c r="B24" s="36" t="s">
        <v>106</v>
      </c>
      <c r="F24" s="188">
        <f>'Appeal Data'!E23</f>
        <v>0</v>
      </c>
      <c r="G24" s="188"/>
    </row>
    <row r="25" spans="1:7" ht="18" customHeight="1">
      <c r="A25" s="36">
        <v>8</v>
      </c>
      <c r="B25" s="36" t="s">
        <v>107</v>
      </c>
      <c r="F25" s="188">
        <f>'Form 310'!I37</f>
        <v>0</v>
      </c>
      <c r="G25" s="188"/>
    </row>
    <row r="26" spans="1:7" ht="18" customHeight="1">
      <c r="A26" s="36">
        <v>9</v>
      </c>
      <c r="B26" s="36" t="s">
        <v>108</v>
      </c>
      <c r="F26" s="188">
        <f>F24-F25</f>
        <v>0</v>
      </c>
      <c r="G26" s="188"/>
    </row>
    <row r="28" spans="1:9" ht="69" customHeight="1">
      <c r="A28" s="179" t="s">
        <v>109</v>
      </c>
      <c r="B28" s="179"/>
      <c r="C28" s="179"/>
      <c r="D28" s="179"/>
      <c r="E28" s="179"/>
      <c r="F28" s="179"/>
      <c r="G28" s="179"/>
      <c r="H28" s="179"/>
      <c r="I28" s="179"/>
    </row>
    <row r="30" ht="12.75">
      <c r="H30" t="s">
        <v>110</v>
      </c>
    </row>
    <row r="31" spans="6:9" ht="12.75">
      <c r="F31" s="187" t="str">
        <f>CONCATENATE('Form 310'!F84)</f>
        <v>For </v>
      </c>
      <c r="G31" s="187"/>
      <c r="H31" s="187"/>
      <c r="I31" s="187"/>
    </row>
    <row r="32" spans="6:9" ht="12.75">
      <c r="F32" s="33"/>
      <c r="G32" s="33"/>
      <c r="H32" s="33"/>
      <c r="I32" s="33"/>
    </row>
    <row r="33" spans="6:9" ht="12.75">
      <c r="F33" s="33"/>
      <c r="G33" s="33"/>
      <c r="H33" s="33"/>
      <c r="I33" s="33"/>
    </row>
    <row r="34" spans="6:9" ht="12.75">
      <c r="F34" s="33"/>
      <c r="G34" s="33"/>
      <c r="H34" s="33"/>
      <c r="I34" s="33"/>
    </row>
    <row r="36" spans="1:3" ht="12.75">
      <c r="A36" t="s">
        <v>111</v>
      </c>
      <c r="C36" s="41" t="str">
        <f>CONCATENATE('Appeal Data'!E64)</f>
        <v>Mumbai</v>
      </c>
    </row>
    <row r="37" spans="6:9" ht="12.75">
      <c r="F37" s="38" t="s">
        <v>113</v>
      </c>
      <c r="G37" s="1"/>
      <c r="H37" s="1"/>
      <c r="I37" s="1"/>
    </row>
    <row r="38" spans="1:7" ht="12.75">
      <c r="A38" t="s">
        <v>64</v>
      </c>
      <c r="B38" s="34"/>
      <c r="C38" s="42" t="str">
        <f>CONCATENATE('Appeal Data'!E65)</f>
        <v>15/04/13</v>
      </c>
      <c r="F38" s="38" t="s">
        <v>69</v>
      </c>
      <c r="G38">
        <f>CONCATENATE('Form 310'!G91)</f>
      </c>
    </row>
  </sheetData>
  <sheetProtection/>
  <mergeCells count="16">
    <mergeCell ref="F31:I31"/>
    <mergeCell ref="F24:G24"/>
    <mergeCell ref="F25:G25"/>
    <mergeCell ref="F26:G26"/>
    <mergeCell ref="A28:I28"/>
    <mergeCell ref="F21:I21"/>
    <mergeCell ref="F22:I22"/>
    <mergeCell ref="F19:G19"/>
    <mergeCell ref="F20:G20"/>
    <mergeCell ref="B15:I15"/>
    <mergeCell ref="F17:I17"/>
    <mergeCell ref="F18:I18"/>
    <mergeCell ref="A1:I1"/>
    <mergeCell ref="A2:I2"/>
    <mergeCell ref="A4:I4"/>
    <mergeCell ref="C11:I11"/>
  </mergeCells>
  <printOptions/>
  <pageMargins left="1.141732283464567" right="0.43307086614173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ankit</dc:creator>
  <cp:keywords/>
  <dc:description/>
  <cp:lastModifiedBy>ankit</cp:lastModifiedBy>
  <cp:lastPrinted>2015-06-27T11:37:59Z</cp:lastPrinted>
  <dcterms:created xsi:type="dcterms:W3CDTF">2012-11-27T04:42:43Z</dcterms:created>
  <dcterms:modified xsi:type="dcterms:W3CDTF">2015-06-27T11:38:53Z</dcterms:modified>
  <cp:category/>
  <cp:version/>
  <cp:contentType/>
  <cp:contentStatus/>
</cp:coreProperties>
</file>